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5_1 Příprava 2025\PVZ\III_4069 Hodice průtah\2 ZD\A2 Soupis prací\"/>
    </mc:Choice>
  </mc:AlternateContent>
  <bookViews>
    <workbookView xWindow="0" yWindow="0" windowWidth="19200" windowHeight="10995"/>
  </bookViews>
  <sheets>
    <sheet name="Rekapitulace" sheetId="6" r:id="rId1"/>
    <sheet name="SO 001" sheetId="2" r:id="rId2"/>
    <sheet name="SO 101" sheetId="3" r:id="rId3"/>
    <sheet name="SO 101.1" sheetId="4" r:id="rId4"/>
    <sheet name="SO 201" sheetId="5" r:id="rId5"/>
  </sheets>
  <calcPr calcId="152511"/>
</workbook>
</file>

<file path=xl/calcChain.xml><?xml version="1.0" encoding="utf-8"?>
<calcChain xmlns="http://schemas.openxmlformats.org/spreadsheetml/2006/main">
  <c r="I198" i="5" l="1"/>
  <c r="O198" i="5" s="1"/>
  <c r="I195" i="5"/>
  <c r="O195" i="5" s="1"/>
  <c r="I191" i="5"/>
  <c r="O191" i="5" s="1"/>
  <c r="I187" i="5"/>
  <c r="O187" i="5" s="1"/>
  <c r="I183" i="5"/>
  <c r="O183" i="5" s="1"/>
  <c r="I179" i="5"/>
  <c r="O179" i="5" s="1"/>
  <c r="O174" i="5"/>
  <c r="I174" i="5"/>
  <c r="O170" i="5"/>
  <c r="I170" i="5"/>
  <c r="O166" i="5"/>
  <c r="I166" i="5"/>
  <c r="O162" i="5"/>
  <c r="I162" i="5"/>
  <c r="I161" i="5" s="1"/>
  <c r="I158" i="5"/>
  <c r="O158" i="5" s="1"/>
  <c r="I154" i="5"/>
  <c r="O154" i="5" s="1"/>
  <c r="O150" i="5"/>
  <c r="I150" i="5"/>
  <c r="O146" i="5"/>
  <c r="I146" i="5"/>
  <c r="O142" i="5"/>
  <c r="I142" i="5"/>
  <c r="O138" i="5"/>
  <c r="I138" i="5"/>
  <c r="O134" i="5"/>
  <c r="I134" i="5"/>
  <c r="O130" i="5"/>
  <c r="I130" i="5"/>
  <c r="O126" i="5"/>
  <c r="I126" i="5"/>
  <c r="O122" i="5"/>
  <c r="I122" i="5"/>
  <c r="O118" i="5"/>
  <c r="I118" i="5"/>
  <c r="O114" i="5"/>
  <c r="I114" i="5"/>
  <c r="I113" i="5" s="1"/>
  <c r="I109" i="5"/>
  <c r="O109" i="5" s="1"/>
  <c r="I105" i="5"/>
  <c r="O105" i="5" s="1"/>
  <c r="O100" i="5"/>
  <c r="I100" i="5"/>
  <c r="O96" i="5"/>
  <c r="I96" i="5"/>
  <c r="O92" i="5"/>
  <c r="I92" i="5"/>
  <c r="I91" i="5" s="1"/>
  <c r="I87" i="5"/>
  <c r="O87" i="5" s="1"/>
  <c r="I83" i="5"/>
  <c r="O83" i="5" s="1"/>
  <c r="I79" i="5"/>
  <c r="O79" i="5" s="1"/>
  <c r="O74" i="5"/>
  <c r="I74" i="5"/>
  <c r="O70" i="5"/>
  <c r="I70" i="5"/>
  <c r="O66" i="5"/>
  <c r="I66" i="5"/>
  <c r="O62" i="5"/>
  <c r="I62" i="5"/>
  <c r="O58" i="5"/>
  <c r="I58" i="5"/>
  <c r="O54" i="5"/>
  <c r="I54" i="5"/>
  <c r="O50" i="5"/>
  <c r="I50" i="5"/>
  <c r="O46" i="5"/>
  <c r="I46" i="5"/>
  <c r="O42" i="5"/>
  <c r="I42" i="5"/>
  <c r="O38" i="5"/>
  <c r="I38" i="5"/>
  <c r="O34" i="5"/>
  <c r="I34" i="5"/>
  <c r="O30" i="5"/>
  <c r="I30" i="5"/>
  <c r="I29" i="5" s="1"/>
  <c r="I26" i="5"/>
  <c r="O26" i="5" s="1"/>
  <c r="I23" i="5"/>
  <c r="O23" i="5" s="1"/>
  <c r="I20" i="5"/>
  <c r="O20" i="5" s="1"/>
  <c r="I17" i="5"/>
  <c r="O17" i="5" s="1"/>
  <c r="I13" i="5"/>
  <c r="O13" i="5" s="1"/>
  <c r="I9" i="5"/>
  <c r="O9" i="5" s="1"/>
  <c r="I71" i="4"/>
  <c r="O71" i="4" s="1"/>
  <c r="I67" i="4"/>
  <c r="O67" i="4" s="1"/>
  <c r="I63" i="4"/>
  <c r="O63" i="4" s="1"/>
  <c r="I59" i="4"/>
  <c r="O59" i="4" s="1"/>
  <c r="I55" i="4"/>
  <c r="I54" i="4" s="1"/>
  <c r="O50" i="4"/>
  <c r="I50" i="4"/>
  <c r="O46" i="4"/>
  <c r="I46" i="4"/>
  <c r="O42" i="4"/>
  <c r="I42" i="4"/>
  <c r="O38" i="4"/>
  <c r="I38" i="4"/>
  <c r="O34" i="4"/>
  <c r="I34" i="4"/>
  <c r="O30" i="4"/>
  <c r="I30" i="4"/>
  <c r="O26" i="4"/>
  <c r="I26" i="4"/>
  <c r="O22" i="4"/>
  <c r="I22" i="4"/>
  <c r="O18" i="4"/>
  <c r="I18" i="4"/>
  <c r="O14" i="4"/>
  <c r="I14" i="4"/>
  <c r="I13" i="4" s="1"/>
  <c r="I9" i="4"/>
  <c r="I8" i="4" s="1"/>
  <c r="I3" i="4" s="1"/>
  <c r="C12" i="6" s="1"/>
  <c r="I214" i="3"/>
  <c r="O214" i="3" s="1"/>
  <c r="I210" i="3"/>
  <c r="O210" i="3" s="1"/>
  <c r="I206" i="3"/>
  <c r="O206" i="3" s="1"/>
  <c r="I202" i="3"/>
  <c r="O202" i="3" s="1"/>
  <c r="O198" i="3"/>
  <c r="I198" i="3"/>
  <c r="O195" i="3"/>
  <c r="I195" i="3"/>
  <c r="O191" i="3"/>
  <c r="I191" i="3"/>
  <c r="O188" i="3"/>
  <c r="I188" i="3"/>
  <c r="O185" i="3"/>
  <c r="I185" i="3"/>
  <c r="I184" i="3" s="1"/>
  <c r="I181" i="3"/>
  <c r="I180" i="3" s="1"/>
  <c r="O176" i="3"/>
  <c r="I176" i="3"/>
  <c r="O172" i="3"/>
  <c r="I172" i="3"/>
  <c r="O168" i="3"/>
  <c r="I168" i="3"/>
  <c r="O164" i="3"/>
  <c r="I164" i="3"/>
  <c r="O160" i="3"/>
  <c r="I160" i="3"/>
  <c r="O156" i="3"/>
  <c r="I156" i="3"/>
  <c r="O152" i="3"/>
  <c r="I152" i="3"/>
  <c r="O148" i="3"/>
  <c r="I148" i="3"/>
  <c r="O144" i="3"/>
  <c r="I144" i="3"/>
  <c r="O140" i="3"/>
  <c r="I140" i="3"/>
  <c r="I139" i="3" s="1"/>
  <c r="I135" i="3"/>
  <c r="I134" i="3" s="1"/>
  <c r="O130" i="3"/>
  <c r="I130" i="3"/>
  <c r="O126" i="3"/>
  <c r="I126" i="3"/>
  <c r="O122" i="3"/>
  <c r="I122" i="3"/>
  <c r="O118" i="3"/>
  <c r="I118" i="3"/>
  <c r="I117" i="3" s="1"/>
  <c r="I113" i="3"/>
  <c r="O113" i="3" s="1"/>
  <c r="I109" i="3"/>
  <c r="O109" i="3" s="1"/>
  <c r="I105" i="3"/>
  <c r="O105" i="3" s="1"/>
  <c r="I101" i="3"/>
  <c r="O101" i="3" s="1"/>
  <c r="I97" i="3"/>
  <c r="O97" i="3" s="1"/>
  <c r="I93" i="3"/>
  <c r="O93" i="3" s="1"/>
  <c r="I89" i="3"/>
  <c r="O89" i="3" s="1"/>
  <c r="I85" i="3"/>
  <c r="O85" i="3" s="1"/>
  <c r="I81" i="3"/>
  <c r="O81" i="3" s="1"/>
  <c r="I77" i="3"/>
  <c r="O77" i="3" s="1"/>
  <c r="I73" i="3"/>
  <c r="O73" i="3" s="1"/>
  <c r="I69" i="3"/>
  <c r="O69" i="3" s="1"/>
  <c r="I65" i="3"/>
  <c r="O65" i="3" s="1"/>
  <c r="I61" i="3"/>
  <c r="O61" i="3" s="1"/>
  <c r="I58" i="3"/>
  <c r="O58" i="3" s="1"/>
  <c r="I54" i="3"/>
  <c r="O54" i="3" s="1"/>
  <c r="I50" i="3"/>
  <c r="O50" i="3" s="1"/>
  <c r="I46" i="3"/>
  <c r="O46" i="3" s="1"/>
  <c r="I42" i="3"/>
  <c r="O42" i="3" s="1"/>
  <c r="I38" i="3"/>
  <c r="O38" i="3" s="1"/>
  <c r="I34" i="3"/>
  <c r="O34" i="3" s="1"/>
  <c r="I30" i="3"/>
  <c r="O30" i="3" s="1"/>
  <c r="I26" i="3"/>
  <c r="O26" i="3" s="1"/>
  <c r="I22" i="3"/>
  <c r="O22" i="3" s="1"/>
  <c r="I18" i="3"/>
  <c r="O18" i="3" s="1"/>
  <c r="I14" i="3"/>
  <c r="O14" i="3" s="1"/>
  <c r="I8" i="3"/>
  <c r="O9" i="3"/>
  <c r="I9" i="3"/>
  <c r="O42" i="2"/>
  <c r="I42" i="2"/>
  <c r="O39" i="2"/>
  <c r="I39" i="2"/>
  <c r="O36" i="2"/>
  <c r="I36" i="2"/>
  <c r="O33" i="2"/>
  <c r="I33" i="2"/>
  <c r="O30" i="2"/>
  <c r="I30" i="2"/>
  <c r="O27" i="2"/>
  <c r="I27" i="2"/>
  <c r="O24" i="2"/>
  <c r="I24" i="2"/>
  <c r="O21" i="2"/>
  <c r="I21" i="2"/>
  <c r="O18" i="2"/>
  <c r="I18" i="2"/>
  <c r="O15" i="2"/>
  <c r="I15" i="2"/>
  <c r="O12" i="2"/>
  <c r="I12" i="2"/>
  <c r="O9" i="2"/>
  <c r="D10" i="6" s="1"/>
  <c r="I9" i="2"/>
  <c r="I8" i="2" s="1"/>
  <c r="I3" i="2" s="1"/>
  <c r="C10" i="6" s="1"/>
  <c r="E10" i="6" l="1"/>
  <c r="D11" i="6"/>
  <c r="D13" i="6"/>
  <c r="I8" i="5"/>
  <c r="I78" i="5"/>
  <c r="I104" i="5"/>
  <c r="I178" i="5"/>
  <c r="O135" i="3"/>
  <c r="O181" i="3"/>
  <c r="O9" i="4"/>
  <c r="O55" i="4"/>
  <c r="I13" i="3"/>
  <c r="I3" i="3" s="1"/>
  <c r="C11" i="6" s="1"/>
  <c r="I201" i="3"/>
  <c r="I153" i="5"/>
  <c r="E11" i="6" l="1"/>
  <c r="I3" i="5"/>
  <c r="C13" i="6" s="1"/>
  <c r="E13" i="6" s="1"/>
  <c r="D12" i="6"/>
  <c r="E12" i="6" s="1"/>
  <c r="C7" i="6" s="1"/>
  <c r="C6" i="6" l="1"/>
</calcChain>
</file>

<file path=xl/sharedStrings.xml><?xml version="1.0" encoding="utf-8"?>
<sst xmlns="http://schemas.openxmlformats.org/spreadsheetml/2006/main" count="1532" uniqueCount="461">
  <si>
    <t>EstiCon</t>
  </si>
  <si>
    <t xml:space="preserve">Firma: </t>
  </si>
  <si>
    <t>Rekapitulace ceny</t>
  </si>
  <si>
    <t>Stavba: 2025 Ji SFDI - III/4069 Hodice průtah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</si>
  <si>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</si>
  <si>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</si>
  <si>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</si>
  <si>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</si>
  <si>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</si>
  <si>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</si>
  <si>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</si>
  <si>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001</t>
  </si>
  <si>
    <t>Všeobecné a ostatní náklady</t>
  </si>
  <si>
    <t>SO 101</t>
  </si>
  <si>
    <t>Silnice III/4069</t>
  </si>
  <si>
    <t>SO 101.1</t>
  </si>
  <si>
    <t>Stavební úpravy místních a účelových komunikací a sjezdů ze silnice III/4069</t>
  </si>
  <si>
    <t>SO 201</t>
  </si>
  <si>
    <t>Most 4069-1</t>
  </si>
  <si>
    <t>Soupis prací objektu</t>
  </si>
  <si>
    <t>S</t>
  </si>
  <si>
    <t>Stavba:</t>
  </si>
  <si>
    <t>2025 Ji SFDI</t>
  </si>
  <si>
    <t>III/4069 Hodice průtah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</si>
  <si>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</si>
  <si>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</si>
  <si>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</si>
  <si>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</si>
  <si>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</si>
  <si>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</si>
  <si>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</si>
  <si>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</si>
  <si>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</si>
  <si>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</si>
  <si>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</si>
  <si>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</si>
  <si>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</si>
  <si>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</si>
  <si>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</si>
  <si>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</si>
  <si>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</si>
  <si>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</si>
  <si>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</si>
  <si>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</si>
  <si>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</si>
  <si>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</si>
  <si>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Dle požadavků vyplývající z prováděných prací a požadavků TDS a objednatele_x000D_
Zkoušky prováděné nad rámec zkoušek vycházejících z ČSN, TKP, TP v rámci prováděných prací_x000D_
Včetně zkoušek modulu přetvárnosti na pláni a štěrkových vrstvách vše dle platných ČSN, ČSN EN, TKP, TP - normy, předpisy, posmínky v souladu s odkazy v PD, SOD, OP_x000D_
Čerpání se souhlasem TDS a zástupce objednatele</t>
  </si>
  <si>
    <t>TS</t>
  </si>
  <si>
    <t>zahrnuje veškeré náklady spojené s objednatelem požadovanými zkouškami</t>
  </si>
  <si>
    <t>02620</t>
  </si>
  <si>
    <t>ZKOUŠENÍ KONSTRUKCÍ A PRACÍ NEZÁVISLOU ZKUŠEBNOU</t>
  </si>
  <si>
    <t>Položka zahrnuje:
- veškeré náklady spojené s objednatelem požadovanými zkouškami
Položka nezahrnuje:
- x</t>
  </si>
  <si>
    <t>02710</t>
  </si>
  <si>
    <t>POMOC PRÁCE ZŘÍZ NEBO ZAJIŠŤ OBJÍŽĎKY A PŘÍSTUP CESTY</t>
  </si>
  <si>
    <t>"vč. zajištění povolení uzavírky a objízdné trasy a vyřešení objízdných tras i s dopravcem včetně zřízení náhradních zastávek
součástí položky bude i zabezpečení a údržba značení objízdné trasy"
VČETNĚ ZŘÍZENÍ A ÚDRŽBA PROVIZORNÍCH KOMUNIKACÍ</t>
  </si>
  <si>
    <t>zahrnuje veškeré náklady spojené s objednatelem požadovanými zařízeními</t>
  </si>
  <si>
    <t>02730</t>
  </si>
  <si>
    <t>POMOC PRÁCE ZŘÍZ NEBO ZAJIŠŤ OCHRANU INŽENÝRSKÝCH SÍTÍ</t>
  </si>
  <si>
    <t>Zajištění vytyčení a ochrana inž. sítí vyskytujícíh se na stavbě</t>
  </si>
  <si>
    <t>02811</t>
  </si>
  <si>
    <t>PRŮZKUMNÉ PRÁCE GEOTECHNICKÉ NA POVRCHU</t>
  </si>
  <si>
    <t>rozbor zeminy</t>
  </si>
  <si>
    <t>zahrnuje veškeré náklady spojené s objednatelem požadovanými pracemi</t>
  </si>
  <si>
    <t>029.R</t>
  </si>
  <si>
    <t>PROVEDENÍ PASPORTU PRO OKOLNÍ NEMOVITOSTI	A KOMUNIKACE</t>
  </si>
  <si>
    <t>02911</t>
  </si>
  <si>
    <t>OSTATNÍ POŽADAVKY - GEODETICKÉ ZAMĚŘENÍ</t>
  </si>
  <si>
    <t>geodetické vytyčení stavby před započetím stavby a během výstavby_x000D_
zaměření stavu před stavbou a jednotlivých vrstev a kubatur v průběhu stavby_x000D_
geodetické zaměření skutečného provedení včetně zpracování DTM</t>
  </si>
  <si>
    <t>02920</t>
  </si>
  <si>
    <t>OSTATNÍ POŽADAVKY - OCHRANA ŽIVOTNÍHO PROSTŘEDÍ</t>
  </si>
  <si>
    <t>ochrana stávající zeleně (např. bednění okolo stromů atd.)_x000D_
čerpáno se souhlasem TDS</t>
  </si>
  <si>
    <t>02944</t>
  </si>
  <si>
    <t>OSTAT POŽADAVKY - DOKUMENTACE SKUTEČ PROVEDENÍ V DIGIT FORMĚ</t>
  </si>
  <si>
    <t>min. 1x v listiné podobě a 2x v digitální na flash (bude upřesněno před předáním dokončené stavby s investorem)</t>
  </si>
  <si>
    <t>02945</t>
  </si>
  <si>
    <t>OSTAT POŽADAVKY - GEOMETRICKÝ PLÁN</t>
  </si>
  <si>
    <t>Před zaměřením a zpracováním geometrického plánu bude se zástupcem správce silnice  vymezena hranice zaměřovaného silničního tělesa.
Před předložením geometrického plánu příslušnému katastrálnímu úřadu k odsouhlasení bude návrh geometrického plánu odsouhlasen majetkoprávním oddělením Kraje Vysočina. Návrh bude kraji předložen v elektronické podobě ve formátu PDF.
Geometrický plán odsouhlasený příslušným katastrálním úřadem bude odevzdán v listinné podobě v počtu dle SOD a zároveň v digitální podobě."</t>
  </si>
  <si>
    <t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</si>
  <si>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02991</t>
  </si>
  <si>
    <t>OSTATNÍ POŽADAVKY - INFORMAČNÍ TABULE</t>
  </si>
  <si>
    <t>Publicita stavby. Místo realizace projektu bude po dobu realizace stavby osazeno 1 ks informačního panelu o rozměrech min. 2,5 x 1,75 m dle manuálu Kraje Vysočina Stavíme pro Vás, po schválení objednatelem. Jedná se o pronájem – zahrnuje konstrukci a polep vč. dodávky, montáže a demontáže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</si>
  <si>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</si>
  <si>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</si>
  <si>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</si>
  <si>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"kompletní zařízení staveniště včetně oplocení stavenistě - dodávka, montáž a demontáž
včetně nákladů na odstranění zařízení staveniště a uvedení do původního stavu"						
včetně dočasných záborů, jejich pronájmů a zpětné rekultivace</t>
  </si>
  <si>
    <t>zahrnuje objednatelem povolené náklady na pořízení (event. pronájem), provozování, udržování a likvidaci zhotovitelova zařízení</t>
  </si>
  <si>
    <t>014101</t>
  </si>
  <si>
    <t>POPLATKY ZA SKLÁDKU</t>
  </si>
  <si>
    <t>M3</t>
  </si>
  <si>
    <t>poplatky za skládku zeminy a kameniva</t>
  </si>
  <si>
    <t>VV</t>
  </si>
  <si>
    <t>1528*0,15`odtěžení na pláň = 229,200 [A]_x000D_
 1146*0,5`sanace = 573,000 [B]_x000D_
 -470*0,15`-dosypávky za nezpevněné krajnice (mezideponie) = -70,500 [C]_x000D_
 63*11 `odtěžení násypu = 693,000 [D]_x000D_
 470*0,2 `plocha*tloušťka - seříznutí krajnice = 94,000 [E]_x000D_
 27*0,2`čištění příkopů = 5,400 [F]_x000D_
 12,21-9`výkop jámy pro vpusť-zásyp = 3,210 [G]_x000D_
 85,4*0,8-13,66-24,77`výkop rýhy-zásypy = 29,890 [H]_x000D_
 -60*0,15`zemina do SO 101.1 = -9,000 [I]_x000D_
 Celkem: A+B+C+D+E+F+G+H+I = 1548,200 [J]</t>
  </si>
  <si>
    <t>zahrnuje veškeré poplatky provozovateli skládky související s uložením odpadu na skládce.</t>
  </si>
  <si>
    <t>1</t>
  </si>
  <si>
    <t>Zemní práce</t>
  </si>
  <si>
    <t>113132</t>
  </si>
  <si>
    <t>ODSTRANĚNÍ KRYTU ZPEVNĚNÝCH PLOCH S ASFALT POJIVEM, ODVOZ DO 2KM</t>
  </si>
  <si>
    <t>Vybourání penetračního makadamu s dehtem
využití materiálu do recyklace za studena</t>
  </si>
  <si>
    <t>3744,8*0,16 = 599,168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</si>
  <si>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</si>
  <si>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113322</t>
  </si>
  <si>
    <t>ODSTRAN PODKL ZPEVNĚNÝCH PLOCH Z KAMENIVA NESTMEL, ODVOZ DO 2KM</t>
  </si>
  <si>
    <t>odvoz na deponii
Využití do aktivní zóny po přetřídění</t>
  </si>
  <si>
    <t>3744,8*0,1`dotěžení pod vrstvu recyklace za studena = 374,480 [A]_x000D_
 1528*0,1`sanace krajů vozovky = 152,800 [B]_x000D_
 Celkem: A+B = 527,280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</si>
  <si>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</si>
  <si>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113722</t>
  </si>
  <si>
    <t>FRÉZOVÁNÍ ZPEVNĚNÝCH PLOCH ASFALTOVÝCH, ODVOZ DO 2KM</t>
  </si>
  <si>
    <t>Materiál využit do krajnic
dle bilance zemních a bouracích prací
frézování s reprofilací
odvoz na deponii</t>
  </si>
  <si>
    <t>3744,8*0,04 "plocha*tloušťka</t>
  </si>
  <si>
    <t>121102</t>
  </si>
  <si>
    <t>SEJMUTÍ ORNICE NEBO LESNÍ PŮDY S ODVOZEM DO 2KM</t>
  </si>
  <si>
    <t>odvoz na deponii</t>
  </si>
  <si>
    <t>517*0,2 "plocha*tloušťka</t>
  </si>
  <si>
    <t>položka zahrnuje sejmutí ornice bez ohledu na tloušťku vrstvy a její vodorovnou dopravu nezahrnuje uložení na trvalou skládku</t>
  </si>
  <si>
    <t>122732</t>
  </si>
  <si>
    <t>ODKOPÁVKY A PROKOPÁVKY OBECNÉ TŘ. I, ODVOZ DO 2KM</t>
  </si>
  <si>
    <t>470*0,15*0,85 "pro dosypávky za nezpevněné krajnice*"8"5%v tř. I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</si>
  <si>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</si>
  <si>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122737</t>
  </si>
  <si>
    <t>ODKOPÁVKY A PROKOPÁVKY OBECNÉ TŘ. I, ODVOZ DO 16KM</t>
  </si>
  <si>
    <t>1528*0,15`odtěžení na pláň = 229,200 [A]_x000D_
 1146*0,5`sanace = 573,000 [B]_x000D_
 -470*0,15`-dosypávky za nezpevněné krajnice (mezideponie) = -70,500 [C]_x000D_
 63*11 `odtěžení násypu = 693,000 [D]_x000D_
 -65*0,15`zemina do SO 101.1 = -9,750 [E]_x000D_
 Celkem: (A+B+C+D+E)*0,85`85%v tř. I = 7074,750 [F]</t>
  </si>
  <si>
    <t>122832</t>
  </si>
  <si>
    <t>ODKOPÁVKY A PROKOPÁVKY OBECNÉ TŘ. II, ODVOZ DO 2KM</t>
  </si>
  <si>
    <t>470*0,15*0,15 "pro dosypávky za nezpevněné krajnice*15%v tř. II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</si>
  <si>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</si>
  <si>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122837</t>
  </si>
  <si>
    <t>ODKOPÁVKY A PROKOPÁVKY OBECNÉ TŘ. II, ODVOZ DO 16KM</t>
  </si>
  <si>
    <t>odvoz na skládku</t>
  </si>
  <si>
    <t>1528*0,15`odtěžení na pláň = 229,200 [A]_x000D_
 1146*0,5`sanace = 573,000 [B]_x000D_
 -470*0,15`-dosypávky za nezpevněné krajnice (mezideponie) = -70,500 [C]_x000D_
 63*11 `odtěžení násypu = 693,000 [D]_x000D_
 -65*0,15`zemina do SO 101.1 = -9,750 [E]_x000D_
 Celkem: (A+B+C+D+E)*0,15`15%v tř. II = 212,243 [F]</t>
  </si>
  <si>
    <t>12893</t>
  </si>
  <si>
    <t>PŘEDRCENÍ VÝKOPKU TŘ. III</t>
  </si>
  <si>
    <t>3744,8*0,04 `Dosypávka pod nezpevněnou krajnicí = 149,792 [A]_x000D_
 3744,8*0,1 `přetřídění kameniva pro využití do aktivní zóny = 374,480 [B]_x000D_
 3744,8*0,16`předrcení penetračního makadamu = 599,168 [C]_x000D_
 1528*0,1`přetřídění kameniva = 152,800 [E]_x000D_
 Celkem: A+B+C+E = 1276,240 [F]</t>
  </si>
  <si>
    <t>položka nezahrnuje žádnou manipulaci s výkopkem (nakládání, doprava)</t>
  </si>
  <si>
    <t>12920</t>
  </si>
  <si>
    <t>ČIŠTĚNÍ KRAJNIC OD NÁNOSU</t>
  </si>
  <si>
    <t>470*0,2 `plocha*tloušťka = 94,000 [A]</t>
  </si>
  <si>
    <t>- vodorovná a svislá doprava, přemístění, přeložení, manipulace s výkopkem a uložení na skládku (bez poplatku)</t>
  </si>
  <si>
    <t>12930</t>
  </si>
  <si>
    <t>ČIŠTĚNÍ PŘÍKOPŮ OD NÁNOSU</t>
  </si>
  <si>
    <t>27*0,2 = 5,400 [A]</t>
  </si>
  <si>
    <t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</si>
  <si>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12980</t>
  </si>
  <si>
    <t>ČIŠTĚNÍ ULIČNÍCH VPUSTÍ</t>
  </si>
  <si>
    <t>KUS</t>
  </si>
  <si>
    <t>13183</t>
  </si>
  <si>
    <t>HLOUBENÍ JAM ZAPAŽ I NEPAŽ TŘ II</t>
  </si>
  <si>
    <t>výkop pro UV</t>
  </si>
  <si>
    <t>9,55 "zemina pro obsyp vpustě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</si>
  <si>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</si>
  <si>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131837</t>
  </si>
  <si>
    <t>HLOUBENÍ JAM ZAPAŽ I NEPAŽ TŘ. II, ODVOZ DO 16KM</t>
  </si>
  <si>
    <t>12,21-9`výkop jámy pro vpusť-zásyp = 3,210 [A]</t>
  </si>
  <si>
    <t>132832</t>
  </si>
  <si>
    <t>HLOUBENÍ RÝH ŠÍŘ DO 2M PAŽ I NEPAŽ TŘ. II, ODVOZ DO 2KM</t>
  </si>
  <si>
    <t>13,66+24,77`materiál pro zásypy rýhy = 38,430 [A]_x000D_
 10*0,5*0,5`rýha pro chráničku = 2,500 [B]_x000D_
 Celkem: A+B = 40,930 [C]</t>
  </si>
  <si>
    <t>132837</t>
  </si>
  <si>
    <t>HLOUBENÍ RÝH ŠÍŘ DO 2M PAŽ I NEPAŽ TŘ. II, ODVOZ DO 16KM</t>
  </si>
  <si>
    <t>85,4*0,8-13,66-24,77 "výkop rýhy-zásypy</t>
  </si>
  <si>
    <t>161212</t>
  </si>
  <si>
    <t>VODOROVNÉ PŘEMÍSTĚNÍ ZEMINY  A KAMENIVA NA POVRCHU DO 2 KM</t>
  </si>
  <si>
    <t>z mezideponie</t>
  </si>
  <si>
    <t>421,8*0,15`přemístění ornice z deponie = 63,270 [A]_x000D_
 470*0,15`Dosypávka pod nezpevněnou krajnicí = 70,500 [B]_x000D_
 3744,8*0,16`PM do recyklace za studena = 599,168 [C]_x000D_
 1528*0,1+3744,8*0,1`kamenivo do aktivní zóny = 527,280 [D]_x000D_
 13,66+24,77`materiál pro zásypy rýhy = 38,430 [E]_x000D_
 9,55`obsyp jámy = 9,550 [F]_x000D_
 10*0,5*0,5`rýha pro chráničku = 2,500 [G]_x000D_
 Celkem: A+B+C+D+E+F+G = 1310,698 [H]</t>
  </si>
  <si>
    <t>Zahrnuje vodorovné přemístění, dopravu, přeložení a manipulaci s rubaninou na povrchu z výrubu v podzemí (včetně rubaniny z nezaviněného nadvýrubu) na skládku, nebo mezideponii do 2km;
- vodorovné přemístění suti z vybouraných konstrukcí a vybouraných hmot z podzemí na
povrchu;
- potřebnou mechanizaci;
- měří se v „m3“ v rostlém (nerozpojeném) objemu rubaniny.</t>
  </si>
  <si>
    <t>161217</t>
  </si>
  <si>
    <t>VODOROVNÉ PŘEMÍSTĚNÍ RUBANINY NA POVRCHU DO 16 KM</t>
  </si>
  <si>
    <t>PŘEMÍSTĚNÍ ZEMINY NA SKLÁDKU Z VÝKOPŮ TRATIVODŮ</t>
  </si>
  <si>
    <t>298*0,16 = 47,680 [A]</t>
  </si>
  <si>
    <t>Zahrnuje vodorovné přemístění, dopravu, přeložení a manipulaci s rubaninou na povrchu z výrubu v podzemí (včetně rubaniny z nezaviněného nadvýrubu) na skládku, nebo mezideponii do 16km; 
- vodorovné přemístění suti z vybouraných konstrukcí a vybouraných hmot z podzemí na povrchu; 
- potřebnou mechanizaci;
- měří se v „m3“ v rostlém (nerozpojeném) objemu rubaniny.</t>
  </si>
  <si>
    <t>17180</t>
  </si>
  <si>
    <t>ULOŽENÍ SYPANINY DO NÁSYPŮ Z NAKUPOVANÝCH MATERIÁLŮ</t>
  </si>
  <si>
    <t>nakupovaný materiál - lomové kamenivo
hutněno po vrstvách</t>
  </si>
  <si>
    <t>63*11 = 693,000 [A]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</si>
  <si>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</si>
  <si>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173103</t>
  </si>
  <si>
    <t>ZEMNÍ KRAJNICE A DOSYPÁVKY SE ZHUT DO 100% PS</t>
  </si>
  <si>
    <t>použití zeminy z odkopávek</t>
  </si>
  <si>
    <t>470*0,15 ""Dosypávka pod nezpevněnou krajnicí"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</si>
  <si>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</si>
  <si>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17411</t>
  </si>
  <si>
    <t>ZÁSYP JAM A RÝH ZEMINOU SE ZHUTNĚNÍM</t>
  </si>
  <si>
    <t>24,77+13,66`zásypy rýhy = 38,430 [A]_x000D_
 9,55`zásyp jámy pro vpusť = 9,550 [B]_x000D_
 Celkem: A+B = 47,980 [C]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</si>
  <si>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</si>
  <si>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</si>
  <si>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</si>
  <si>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štěrkopískem</t>
  </si>
  <si>
    <t>19,64 = 19,640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</si>
  <si>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</si>
  <si>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18120</t>
  </si>
  <si>
    <t>ÚPRAVA PLÁNĚ SE ZHUTNĚNÍM V HORNINĚ TŘ. II</t>
  </si>
  <si>
    <t>M2</t>
  </si>
  <si>
    <t>1146 "plocha sanace</t>
  </si>
  <si>
    <t>položka zahrnuje úpravu pláně včetně vyrovnání výškových rozdílů. Míru zhutnění určuje projekt.</t>
  </si>
  <si>
    <t>18214</t>
  </si>
  <si>
    <t>ÚPRAVA POVRCHŮ SROVNÁNÍM ÚZEMÍ V TL DO 0,25M</t>
  </si>
  <si>
    <t>srovnání výškových rozdílů terénu před navozením ornice</t>
  </si>
  <si>
    <t>421,8 = 421,800 [A]</t>
  </si>
  <si>
    <t>položka zahrnuje srovnání výškových rozdílů terénu</t>
  </si>
  <si>
    <t>18222</t>
  </si>
  <si>
    <t>ROZPROSTŘENÍ ORNICE VE SVAHU V TL DO 0,15M</t>
  </si>
  <si>
    <t>položka zahrnuje:
nutné přemístění ornice z dočasných skládek vzdálených do 50m 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</si>
  <si>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</si>
  <si>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</si>
  <si>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
bez ohledu na sklon terénu</t>
  </si>
  <si>
    <t>2</t>
  </si>
  <si>
    <t>Základy</t>
  </si>
  <si>
    <t>212626</t>
  </si>
  <si>
    <t>TRATIVODY KOMPL Z TRUB Z PLAST HM DN DO 100MM, RÝHA TŘ II</t>
  </si>
  <si>
    <t>M</t>
  </si>
  <si>
    <t>včetně zemních prací a včetně obsypu kamenivem frakce 16/32 mm</t>
  </si>
  <si>
    <t>298 = 298,000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</si>
  <si>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</si>
  <si>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21361</t>
  </si>
  <si>
    <t>DRENÁŽNÍ VRSTVY Z GEOTEXTILIE</t>
  </si>
  <si>
    <t>netkaná geotextilie 200 g/m2</t>
  </si>
  <si>
    <t>298*0,4*4 = 476,800 [A]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</si>
  <si>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</si>
  <si>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289972</t>
  </si>
  <si>
    <t>OPLÁŠTĚNÍ (ZPEVNĚNÍ) Z GEOMŘÍŽOVIN</t>
  </si>
  <si>
    <t>kotvení roxory ve tvaru U každý 1 m</t>
  </si>
  <si>
    <t>4,75*7*65 = 2161,250 [A]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</si>
  <si>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</t>
  </si>
  <si>
    <t>289973</t>
  </si>
  <si>
    <t>OPLÁŠTĚNÍ (ZPEVNĚNÍ) Z GEOSÍTÍ A GEOROHOŽÍ</t>
  </si>
  <si>
    <t>65*5,3+4,7*5*2 = 391,500 [A]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</si>
  <si>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</t>
  </si>
  <si>
    <t>4</t>
  </si>
  <si>
    <t>Vodorovné konstrukce</t>
  </si>
  <si>
    <t>45157</t>
  </si>
  <si>
    <t>PODKLADNÍ A VÝPLŇOVÉ VRSTVY Z KAMENIVA TĚŽENÉHO</t>
  </si>
  <si>
    <t>pískové lože</t>
  </si>
  <si>
    <t>85,4*0,12 = 10,248 [A]_x000D_
 10*0,5*0,1 = 0,500 [B]_x000D_
 Celkem: A+B = 10,748 [C]</t>
  </si>
  <si>
    <t>položka zahrnuje dodávku předepsaného kameniva, mimostaveništní a vnitrostaveništní dopravu a jeho uložení
není-li v zadávací dokumentaci uvedeno jinak, jedná se o nakupovaný materiál</t>
  </si>
  <si>
    <t>5</t>
  </si>
  <si>
    <t>Komunikace</t>
  </si>
  <si>
    <t>56334</t>
  </si>
  <si>
    <t>VOZOVKOVÉ VRSTVY ZE ŠTĚRKODRTI TL. DO 200MM</t>
  </si>
  <si>
    <t>štěrkodrť frakce 0/63</t>
  </si>
  <si>
    <t>1519,07 "sanace kraje vozovky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</si>
  <si>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</si>
  <si>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56335</t>
  </si>
  <si>
    <t>VOZOVKOVÉ VRSTVY ZE ŠTĚRKODRTI TL. DO 250MM</t>
  </si>
  <si>
    <t>sanace aktivní zóny</t>
  </si>
  <si>
    <t>1146*2-(374,48+152,8)*4 "2 vrstvy</t>
  </si>
  <si>
    <t>56365</t>
  </si>
  <si>
    <t>VOZOVKOVÉ VRSTVY Z RECYKLOVANÉHO MATERIÁLU TL DO 250MM</t>
  </si>
  <si>
    <t>sanace aktivní zóny
materiál z odtěženého kameniva</t>
  </si>
  <si>
    <t>(374,48+152,8)*4 "2 vrstvy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</si>
  <si>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</si>
  <si>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567504</t>
  </si>
  <si>
    <t>VRSTVY PRO OBNOVU A OPRAVY RECYK ZA STUDENA CEM A ASF EMULZÍ</t>
  </si>
  <si>
    <t>recyklace podkladních vrstev za studena, množství doplňovaného pojiva vzejde z průkazních zkoušek, které zajistí zhotovitel 
součástí ceny také průkazní zkoušky dle platné legislativy a TP vč. provedení sond pro ověření hloubky štětu</t>
  </si>
  <si>
    <t>(3797,44)*0,2+(600)*0,35*2*0,2`silnice = 843,488 [A]_x000D_
 43,28*0,2`přejezd = 8,656 [B]_x000D_
 Celkem: A+B = 852,144 [C]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</si>
  <si>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</si>
  <si>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56963</t>
  </si>
  <si>
    <t>ZPEVNĚNÍ KRAJNIC Z RECYKLOVANÉHO MATERIÁLU TL DO 150MM</t>
  </si>
  <si>
    <t>asfaltový recyklát ze stavby chybějící recyklát bude případně možno odebrat ze skládky KSÚSV</t>
  </si>
  <si>
    <t>(44,46+25,09+11,68+138,54+25,08)*0,75+4,91*0,5+12*0,86+18*(0,4+0,5+0,74)+20*(0,65+0,5+0,39)+20*(0,5+0,91)+20*(1,5+1,14)+20*(1,5+1,04)+20*3+40*1,15+20*0,75+20*0,96+20*1,09+11,5*0,7+11,83*0,75+10,67*0,75+14,54*0,75 = 586,363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</si>
  <si>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
- nezahrnuje postřiky, nátěry</t>
  </si>
  <si>
    <t>572213</t>
  </si>
  <si>
    <t>SPOJOVACÍ POSTŘIK Z EMULZE DO 0,5KG/M2</t>
  </si>
  <si>
    <t>kationaktivní asfaltová emulze 0,5 kg/m2</t>
  </si>
  <si>
    <t>(3797,44)+(600)*0,1*2`silnice = 3917,440 [A]_x000D_
 43,28`přejezd = 43,280 [B]_x000D_
 Celkem: A+B = 3960,720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</si>
  <si>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</si>
  <si>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572423</t>
  </si>
  <si>
    <t>JEDNOVRSTVÝ NÁTĚR Z EMULZE DO 1,0KG/M2 S PODRCENÍM</t>
  </si>
  <si>
    <t>infiltrační postřik s podrcením</t>
  </si>
  <si>
    <t>(3797,44)+(600)*0,35*2`silnice = 4217,440 [A]_x000D_
 43,28`přejezd = 43,280 [B]_x000D_
 Celkem: A+B = 4260,720 [C]</t>
  </si>
  <si>
    <t>- dodání všech předepsaných materiálů pro nátěry v předepsaném množství
- provedení dle předepsaného technologického předpisu
- zřízení vrstvy bez rozlišení šířky, pokládání vrstvy po etapách
- úpravu napojení, ukončení</t>
  </si>
  <si>
    <t>574A34</t>
  </si>
  <si>
    <t>ASFALTOVÝ BETON PRO OBRUSNÉ VRSTVY ACO 11+, 11S TL. 40MM</t>
  </si>
  <si>
    <t>(3797,44)`silnice = 3797,440 [A]_x000D_
 43,28`přejezd = 43,280 [B]_x000D_
 Celkem: A+B = 3840,720 [C]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</si>
  <si>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</si>
  <si>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</si>
  <si>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</si>
  <si>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58910</t>
  </si>
  <si>
    <t>VÝPLŇ SPAR ASFALTEM</t>
  </si>
  <si>
    <t>9,4+5,07 "napojení na ostatní konstrukce</t>
  </si>
  <si>
    <t>Položka zahrnuje: 
- dodávku předepsaného materiálu
- vyčištění a výplň spar tímto materiálem
Položka nezahrnuje:
- x</t>
  </si>
  <si>
    <t>7</t>
  </si>
  <si>
    <t>Přidružená stavební výroba</t>
  </si>
  <si>
    <t>702232</t>
  </si>
  <si>
    <t>KABELOVÁ CHRÁNIČKA ZEMNÍ DĚLENÁ DN PŘES 100 DO 200 MM</t>
  </si>
  <si>
    <t>podélně půlených chrániček DN 110 se zámkem - ochrana kabelů dle požadavků Cetin v místě křížení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</si>
  <si>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</si>
  <si>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8</t>
  </si>
  <si>
    <t>Potrubí</t>
  </si>
  <si>
    <t>87433</t>
  </si>
  <si>
    <t>POTRUBÍ Z TRUB PLASTOVÝCH ODPADNÍCH DN DO 150MM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</si>
  <si>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</si>
  <si>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</si>
  <si>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</si>
  <si>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</si>
  <si>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89921</t>
  </si>
  <si>
    <t>VÝŠKOVÁ ÚPRAVA POKLOPŮ</t>
  </si>
  <si>
    <t>7`šachet = 7,000 [A]_x000D_
 7`šoupat = 7,000 [B]_x000D_
 Celkem: A+B = 14,000 [C]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</si>
  <si>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</si>
  <si>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</si>
  <si>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</si>
  <si>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899632</t>
  </si>
  <si>
    <t>ZKOUŠKA VODOTĚSNOSTI POTRUBÍ DN DO 150MM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</si>
  <si>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</si>
  <si>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</t>
  </si>
  <si>
    <t>Ostatní konstrukce a práce</t>
  </si>
  <si>
    <t>9111B3</t>
  </si>
  <si>
    <t>ZÁBRADLÍ SILNIČNÍ SE SVISLOU VÝPLNÍ - DEMONTÁŽ S PŘESUNEM</t>
  </si>
  <si>
    <t>132+61+9,5 = 202,500 [A]</t>
  </si>
  <si>
    <t>položka zahrnuje:
- demontáž a odstranění zařízení
- jeho odvoz na předepsané místo</t>
  </si>
  <si>
    <t>9113B1</t>
  </si>
  <si>
    <t>SVODIDLO OCEL SILNIČ JEDNOSTR, ÚROVEŇ ZADRŽ H1 -DODÁVKA A MONTÁŽ</t>
  </si>
  <si>
    <t>143,05+81,53-11*2 = 202,580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</si>
  <si>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</si>
  <si>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915111</t>
  </si>
  <si>
    <t>VODOROVNÉ DOPRAVNÍ ZNAČENÍ BARVOU HLADKÉ - DODÁVKA A POKLÁDKA</t>
  </si>
  <si>
    <t>(8,9+134,43+19,69+4,67+3,85+5,41+15,66+11,77+2,44+5,16+2,58+5,73+6,67+47,72+42,68+13,96+9,1+14,53+40,53+53,37+3,2+14,54+4,1+8,74+6,37+47,72+47,27+8,88+9,63+16,24+39,51+56,03+11,72)*0,125`V4 0,125 = 90,350 [A]_x000D_
 (16,04+23,59+2,84+6,2+13+3,8+7,1+15,44)*0,125/2`V2b 1,5/1,5*0,125 = 5,501 [B]_x000D_
 Celkem: A+B = 95,851 [C]</t>
  </si>
  <si>
    <t>položka zahrnuje:
- dodání a pokládku nátěrového materiálu (měří se pouze natíraná plocha)
- předznačení a reflexní úpravu</t>
  </si>
  <si>
    <t>919112</t>
  </si>
  <si>
    <t>ŘEZÁNÍ ASFALTOVÉHO KRYTU VOZOVEK TL DO 100MM</t>
  </si>
  <si>
    <t>položka zahrnuje řezání vozovkové vrstvy v předepsané tloušťce, včetně spotřeby vody</t>
  </si>
  <si>
    <t>60*0,2 `plocha*tloušťka - seříznutí krajnice = 12,000 [A]</t>
  </si>
  <si>
    <t>Vybouraní penetračního makadamu s dehtem
využití materiálu do recyklace za studena</t>
  </si>
  <si>
    <t>168,1*0,16 = 26,896 [A]</t>
  </si>
  <si>
    <t>336,2*0,04 "plocha*tloušťka</t>
  </si>
  <si>
    <t>66*0,2 "plocha*tloušťka</t>
  </si>
  <si>
    <t>60*0,15 `Dosypávka pod nezpevněnou krajnicí = 9,000 [A]_x000D_
 168,1*0,16 `předrcení penetračního makadamu = 26,896 [C]_x000D_
 Celkem: A+C = 35,896 [D]</t>
  </si>
  <si>
    <t>60*0,2 `plocha*tloušťka = 12,000 [A]</t>
  </si>
  <si>
    <t>66*0,15`přemístění ornice z deponie = 9,900 [A]_x000D_
 60*0,15`Dosypávka pod nezpevněnou krajnicí = 9,000 [B]_x000D_
 168,1*0,16`PM do recyklace za studena = 26,896 [C]_x000D_
 Celkem: A+B+C = 45,796 [D]</t>
  </si>
  <si>
    <t>použití zeminy z odkopávek z SO 101</t>
  </si>
  <si>
    <t>60*0,15 ""Dosypávka pod nezpevněnou krajnicí"</t>
  </si>
  <si>
    <t>66 = 66,000 [A]</t>
  </si>
  <si>
    <t>(3,79+3,3)*0,75 = 5,318 [A]</t>
  </si>
  <si>
    <t>572123</t>
  </si>
  <si>
    <t>INFILTRAČNÍ POSTŘIK Z EMULZE DO 1,0KG/M2</t>
  </si>
  <si>
    <t>1,0 kg/m2</t>
  </si>
  <si>
    <t>146,1`MK = 146,100 [A]_x000D_
 105,96`sjezdy = 105,960 [B]_x000D_
 Celkem: (A+B)/2`50 % ploch = 126,030 [C]</t>
  </si>
  <si>
    <t>146,1`MK = 146,100 [A]_x000D_
 105,96`sjezdy = 105,960 [B]_x000D_
 Celkem: A+B = 252,060 [C]</t>
  </si>
  <si>
    <t>146,1`MK = 146,100 [A]_x000D_
 105,96`sjezdy = 105,960 [B]_x000D_
 Celkem: (A+B)/2`50% ploch = 126,030 [C]</t>
  </si>
  <si>
    <t>5,3*6,5`přechodová oblast mostu = 0 [A]</t>
  </si>
  <si>
    <t>014102</t>
  </si>
  <si>
    <t>T</t>
  </si>
  <si>
    <t>železobeton</t>
  </si>
  <si>
    <t>9,5*2,5 = 23,750 [A]</t>
  </si>
  <si>
    <t>029412</t>
  </si>
  <si>
    <t>OSTATNÍ POŽADAVKY - VYPRACOVÁNÍ MOSTNÍHO LISTU</t>
  </si>
  <si>
    <t>02943</t>
  </si>
  <si>
    <t>OSTATNÍ POŽADAVKY - VYPRACOVÁNÍ RDS</t>
  </si>
  <si>
    <t>RDS SO 201
součástí RDS budou detailní výkresy odláždění svahů, výkresy tvarů a výztuže říms, dále bude podrobné zaměření sloužit jako podklad pro nový mostní list</t>
  </si>
  <si>
    <t>Položka zahrnuje:
- veškeré náklady spojené s objednatelem požadovanými pracemi
Položka nezahrnuje:
- x</t>
  </si>
  <si>
    <t>02950</t>
  </si>
  <si>
    <t>OSTATNÍ POŽADAVKY - POSUDKY, KONTROLY, REVIZNÍ ZPRÁVY</t>
  </si>
  <si>
    <t>podrobný přepočet zatížitelnosti</t>
  </si>
  <si>
    <t>02953</t>
  </si>
  <si>
    <t>OSTATNÍ POŽADAVKY - HLAVNÍ MOSTNÍ PROHLÍDKA</t>
  </si>
  <si>
    <t>položka zahrnuje :
- úkony dle ČSN 73 6221
- provedení hlavní mostní prohlídky oprávněnou fyzickou nebo právnickou osobou
- vyhotovení záznamu (protokolu), který jednoznačně definuje stav mostu</t>
  </si>
  <si>
    <t>56,7*0,16 = 9,072 [A]</t>
  </si>
  <si>
    <t>56,7*0,1 "plocha*tloušťka</t>
  </si>
  <si>
    <t>90*0,2 "plocha*tloušťka</t>
  </si>
  <si>
    <t>5,3*6,5*0,85`přechodová oblast mostu*85% v tř. I = 0 [A]</t>
  </si>
  <si>
    <t>5,3*6,5*0,15`přechodová oblast mostu*15% v tř. II = 0 [A]</t>
  </si>
  <si>
    <t>56,7*0,16`předrcení penetračního makadamu = 9,072 [A]</t>
  </si>
  <si>
    <t>30*0,15`přemístění ornice z deponie = 4,500 [A]</t>
  </si>
  <si>
    <t>16*0,16 = 2,560 [A]</t>
  </si>
  <si>
    <t>zásyp přechodové oblasti a přechodového klínu
hutněno po vrstvách</t>
  </si>
  <si>
    <t>(1,284+1,208+1,2+1,275)*33,06/4 = 41,052 [A]</t>
  </si>
  <si>
    <t>30 = 30,000 [A]</t>
  </si>
  <si>
    <t>212636</t>
  </si>
  <si>
    <t>TRATIVODY KOMPL Z TRUB Z PLAST HM DN DO 150MM, RÝHA TŘ II</t>
  </si>
  <si>
    <t>16 = 16,000 [A]</t>
  </si>
  <si>
    <t>21331</t>
  </si>
  <si>
    <t>DRENÁŽNÍ VRSTVY Z BETONU MEZEROVITÉHO (DRENÁŽNÍHO)</t>
  </si>
  <si>
    <t>0,3*0,3*16 = 1,440 [A]</t>
  </si>
  <si>
    <t>Položka zahrnuje:
- dodávku předepsaného materiálu pro drenážní vrstvu, včetně mimostaveništní a vnitrostaveništní dopravy
- provedení drenážní vrstvy předepsaných rozměrů a předepsaného tvaru</t>
  </si>
  <si>
    <t>netkaná geotextilie 600 g/m2</t>
  </si>
  <si>
    <t>(0,465+1+1+0,475+5,09)*5,73 = 46,012 [A]</t>
  </si>
  <si>
    <t>3</t>
  </si>
  <si>
    <t>Svislé konstrukce</t>
  </si>
  <si>
    <t>317325</t>
  </si>
  <si>
    <t>ŘÍMSY ZE ŽELEZOBETONU DO C30/37</t>
  </si>
  <si>
    <t>C30/37 XF4 XC4
příčný sklon 4%
včetně nátěru římsy typ S4</t>
  </si>
  <si>
    <t>0,219*(9,09+9,63) = 4,100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</si>
  <si>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</si>
  <si>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</t>
  </si>
  <si>
    <t>VÝZTUŽ ŘÍMS Z OCELI</t>
  </si>
  <si>
    <t>4,1*200/1000 = 0,820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</si>
  <si>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</si>
  <si>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333314</t>
  </si>
  <si>
    <t>MOSTNÍ OPĚRY A KŘÍDLA Z PROSTÉHO BETONU DO C25/30</t>
  </si>
  <si>
    <t>oprava podemletého mostního křídla, doplnění betonem C25/30 XF2</t>
  </si>
  <si>
    <t>12.000000 = 12,000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</si>
  <si>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</si>
  <si>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457314</t>
  </si>
  <si>
    <t>VYROVNÁVACÍ A SPÁDOVÝ PROSTÝ BETON C25/30</t>
  </si>
  <si>
    <t>27,99*(0,01+0,08)/2 "vozovka</t>
  </si>
  <si>
    <t>465512</t>
  </si>
  <si>
    <t>DLAŽBY Z LOMOVÉHO KAMENE NA MC</t>
  </si>
  <si>
    <t>58,74*0,25*1,2 "opevnění svahových kuželů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</si>
  <si>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</si>
  <si>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572121</t>
  </si>
  <si>
    <t>INFILTRAČNÍ POSTŘIK ASFALTOVÝ DO 1,0KG/M2</t>
  </si>
  <si>
    <t>33,06`přechodová oblast  = 33,060 [A]</t>
  </si>
  <si>
    <t>33,06*2`přechodová oblast - 2 vrstvy = 66,120 [A]_x000D_
 27,99*2`vozovka - 2 vrstvy = 55,980 [B]_x000D_
 Celkem: A+B = 122,100 [C]</t>
  </si>
  <si>
    <t>33,06`přechodová oblast  = 33,060 [A]_x000D_
 27,99`vozovka = 27,990 [B]_x000D_
 Celkem: A+B = 61,050 [C]</t>
  </si>
  <si>
    <t>574C46</t>
  </si>
  <si>
    <t>ASFALTOVÝ BETON PRO LOŽNÍ VRSTVY ACL 16+, 16S TL. 50MM</t>
  </si>
  <si>
    <t>27,99`vozovka = 27,990 [A]</t>
  </si>
  <si>
    <t>33,06`přechodová oblast = 33,060 [A]</t>
  </si>
  <si>
    <t>574E56</t>
  </si>
  <si>
    <t>ASFALTOVÝ BETON PRO PODKLADNÍ VRSTVY ACP 16+, 16S TL. 60MM</t>
  </si>
  <si>
    <t>575C45</t>
  </si>
  <si>
    <t>LITÝ ASFALT MA IV (OCHRANA MOSTNÍ IZOLACE) 16 TL. 35MM</t>
  </si>
  <si>
    <t>27,99 "vozovka</t>
  </si>
  <si>
    <t>57622</t>
  </si>
  <si>
    <t>POSYP KAMENIVEM DRCENÝM 10KG/M2</t>
  </si>
  <si>
    <t>- dodání kameniva předepsané kvality a zrnitosti
- posyp předepsaným množstvím</t>
  </si>
  <si>
    <t>5,73*2`řezaná spára vyplněná pružnou zálivkou = 11,460 [A]_x000D_
 9,09+9,63 `podél říms = 18,720 [B]_x000D_
 Celkem: A+B = 30,180 [C]</t>
  </si>
  <si>
    <t>62745</t>
  </si>
  <si>
    <t>SPÁROVÁNÍ STARÉHO ZDIVA CEMENTOVOU MALTOU</t>
  </si>
  <si>
    <t>oprava opěr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</si>
  <si>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</si>
  <si>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6</t>
  </si>
  <si>
    <t>Úpravy povrchů, podlahy, výplně otvorů</t>
  </si>
  <si>
    <t>6254.R</t>
  </si>
  <si>
    <t>HLINÍKOVÁ VLOŽKA POD ŘÍMSY</t>
  </si>
  <si>
    <t>(9,09+9,63)*(0,8+0,3) = 20,592 [A]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</si>
  <si>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</si>
  <si>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626213</t>
  </si>
  <si>
    <t>REPROFILACE VODOROVNÝCH PLOCH SHORA SANAČNÍ MALTOU JEDNOVRST TL 30MM</t>
  </si>
  <si>
    <t>včetně sanování adhézním můstkem</t>
  </si>
  <si>
    <t>711412</t>
  </si>
  <si>
    <t>IZOLACE MOSTOVEK CELOPLOŠNÁ ASFALTOVÝMI PÁSY</t>
  </si>
  <si>
    <t>NAIP 5 mm - 2 vrstvy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</si>
  <si>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</si>
  <si>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711432</t>
  </si>
  <si>
    <t>IZOLACE MOSTOVEK POD ŘÍMSOU ASFALTOVÝMI PÁSY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</si>
  <si>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</si>
  <si>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711435</t>
  </si>
  <si>
    <t>IZOLACE MOSTOVEK POD ŘÍMSOU POLYMERNÍ</t>
  </si>
  <si>
    <t>polymerbeton drenážní, šířka 150 mm</t>
  </si>
  <si>
    <t>(9,09+9,63)*0,15 = 2,808 [A]</t>
  </si>
  <si>
    <t>711452</t>
  </si>
  <si>
    <t>IZOLACE MOSTOVEK POD VOZOVKOU ASFALTOVÝMI PÁSY S PEČETÍCÍ VRSTVOU</t>
  </si>
  <si>
    <t>NAIP 5 mm + pečetící vrstva dle TP 164</t>
  </si>
  <si>
    <t>9112B2</t>
  </si>
  <si>
    <t>ZÁBRADLÍ MOSTNÍ SE SVISLOU VÝPLNÍ - MONTÁŽ S PŘESUNEM (BEZ DODÁVKY)</t>
  </si>
  <si>
    <t>osazení stávajícího zábradlí
včetně nezbytných úprav zábradlí a oprav případných poškození při manipulaci</t>
  </si>
  <si>
    <t>9,5*2 = 19,000 [A]</t>
  </si>
  <si>
    <t>položka zahrnuje:
- dopravu demontovaného zařízení z dočasné skládky
- jeho montáž a osazení na určeném místě včetně všech nutných konstrukcí a prací
- nutnou opravu poškozených částí, opravu nátěrů
- případnou náhradu zničených částí
nezahrnuje kompletní novou PKO</t>
  </si>
  <si>
    <t>9112B3</t>
  </si>
  <si>
    <t>ZÁBRADLÍ MOSTNÍ SE SVISLOU VÝPLNÍ - DEMONTÁŽ S PŘESUNEM</t>
  </si>
  <si>
    <t>uskladnění na zařízení staveniště nebo na KSÚSV Třešť</t>
  </si>
  <si>
    <t>9115C1</t>
  </si>
  <si>
    <t>SVODIDLO OCEL MOSTNÍ JEDNOSTR, ÚROVEŇ ZADRŽ H2 - DODÁVKA A MONTÁŽ</t>
  </si>
  <si>
    <t>11*2 = 22,000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</si>
  <si>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</si>
  <si>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5,73*2 "řezaná spára</t>
  </si>
  <si>
    <t>938552</t>
  </si>
  <si>
    <t>OČIŠTĚNÍ BETON KONSTR OTRYSKÁNÍM NA SUCHO KŘEMIČ PÍSKEM</t>
  </si>
  <si>
    <t>položka zahrnuje očištění předepsaným způsobem včetně odklizení vzniklého odpadu</t>
  </si>
  <si>
    <t>966167</t>
  </si>
  <si>
    <t>BOURÁNÍ KONSTRUKCÍ ZE ŽELEZOBETONU S ODVOZEM DO 16KM</t>
  </si>
  <si>
    <t>2*9,5*0,5 "odstranění stávajících říms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</si>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</sst>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5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4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8" fillId="0" borderId="7" xfId="0" applyFont="1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14">
    <cellStyle name="NadpisRekapitulaceSoupisPraciStyle" xfId="2"/>
    <cellStyle name="NadpisStrukturyStyle" xfId="7"/>
    <cellStyle name="NadpisySloupcuStyle" xfId="4"/>
    <cellStyle name="NormalBoldLeftStyle" xfId="9"/>
    <cellStyle name="NormalBoldRightStyle" xfId="10"/>
    <cellStyle name="NormalBoldStyle" xfId="5"/>
    <cellStyle name="NormalLeftStyle" xfId="11"/>
    <cellStyle name="Normální" xfId="0" builtinId="0"/>
    <cellStyle name="NormalRightStyle" xfId="12"/>
    <cellStyle name="NormalStyle" xfId="1"/>
    <cellStyle name="PolDoplnInfoStyle" xfId="13"/>
    <cellStyle name="RekapitulaceCenyStyle" xfId="3"/>
    <cellStyle name="StavbaRozpocetHeaderStyle" xfId="6"/>
    <cellStyle name="StavebniDilStyle" xfId="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workbookViewId="0"/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7" t="s">
        <v>2</v>
      </c>
      <c r="C2" s="3"/>
      <c r="D2" s="3"/>
      <c r="E2" s="3"/>
    </row>
    <row r="3" spans="1:5" x14ac:dyDescent="0.25">
      <c r="A3" s="3"/>
      <c r="B3" s="48"/>
      <c r="C3" s="3"/>
      <c r="D3" s="3"/>
      <c r="E3" s="3"/>
    </row>
    <row r="4" spans="1:5" x14ac:dyDescent="0.25">
      <c r="A4" s="3"/>
      <c r="B4" s="47" t="s">
        <v>3</v>
      </c>
      <c r="C4" s="48"/>
      <c r="D4" s="48"/>
      <c r="E4" s="48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4" t="s">
        <v>4</v>
      </c>
      <c r="C6" s="5">
        <f>SUM(C10:C13)</f>
        <v>0</v>
      </c>
      <c r="D6" s="3"/>
      <c r="E6" s="3"/>
    </row>
    <row r="7" spans="1:5" x14ac:dyDescent="0.25">
      <c r="A7" s="3"/>
      <c r="B7" s="4" t="s">
        <v>5</v>
      </c>
      <c r="C7" s="5">
        <f>SUM(E10:E13)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x14ac:dyDescent="0.25">
      <c r="A10" s="7" t="s">
        <v>11</v>
      </c>
      <c r="B10" s="8" t="s">
        <v>12</v>
      </c>
      <c r="C10" s="9">
        <f>'SO 001'!I3</f>
        <v>0</v>
      </c>
      <c r="D10" s="9">
        <f>SUMIFS('SO 001'!O:O,'SO 001'!A:A,"P")</f>
        <v>0</v>
      </c>
      <c r="E10" s="9">
        <f>C10+D10</f>
        <v>0</v>
      </c>
    </row>
    <row r="11" spans="1:5" x14ac:dyDescent="0.25">
      <c r="A11" s="7" t="s">
        <v>13</v>
      </c>
      <c r="B11" s="8" t="s">
        <v>14</v>
      </c>
      <c r="C11" s="9">
        <f>'SO 101'!I3</f>
        <v>0</v>
      </c>
      <c r="D11" s="9">
        <f>SUMIFS('SO 101'!O:O,'SO 101'!A:A,"P")</f>
        <v>0</v>
      </c>
      <c r="E11" s="9">
        <f>C11+D11</f>
        <v>0</v>
      </c>
    </row>
    <row r="12" spans="1:5" ht="38.25" x14ac:dyDescent="0.25">
      <c r="A12" s="7" t="s">
        <v>15</v>
      </c>
      <c r="B12" s="8" t="s">
        <v>16</v>
      </c>
      <c r="C12" s="9">
        <f>'SO 101.1'!I3</f>
        <v>0</v>
      </c>
      <c r="D12" s="9">
        <f>SUMIFS('SO 101.1'!O:O,'SO 101.1'!A:A,"P")</f>
        <v>0</v>
      </c>
      <c r="E12" s="9">
        <f>C12+D12</f>
        <v>0</v>
      </c>
    </row>
    <row r="13" spans="1:5" x14ac:dyDescent="0.25">
      <c r="A13" s="7" t="s">
        <v>17</v>
      </c>
      <c r="B13" s="8" t="s">
        <v>18</v>
      </c>
      <c r="C13" s="9">
        <f>'SO 201'!I3</f>
        <v>0</v>
      </c>
      <c r="D13" s="9">
        <f>SUMIFS('SO 201'!O:O,'SO 201'!A:A,"P")</f>
        <v>0</v>
      </c>
      <c r="E13" s="9">
        <f>C13+D13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 spans="1:16" x14ac:dyDescent="0.25">
      <c r="A3" s="3" t="s">
        <v>20</v>
      </c>
      <c r="B3" s="18" t="s">
        <v>21</v>
      </c>
      <c r="C3" s="49" t="s">
        <v>22</v>
      </c>
      <c r="D3" s="50"/>
      <c r="E3" s="19" t="s">
        <v>23</v>
      </c>
      <c r="F3" s="15"/>
      <c r="G3" s="15"/>
      <c r="H3" s="20" t="s">
        <v>11</v>
      </c>
      <c r="I3" s="21">
        <f>SUMIFS(I8:I44,A8:A44,"SD")</f>
        <v>0</v>
      </c>
      <c r="J3" s="17"/>
      <c r="O3">
        <v>0</v>
      </c>
      <c r="P3">
        <v>2</v>
      </c>
    </row>
    <row r="4" spans="1:16" x14ac:dyDescent="0.25">
      <c r="A4" s="3" t="s">
        <v>24</v>
      </c>
      <c r="B4" s="18" t="s">
        <v>25</v>
      </c>
      <c r="C4" s="49" t="s">
        <v>11</v>
      </c>
      <c r="D4" s="50"/>
      <c r="E4" s="19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26</v>
      </c>
      <c r="B5" s="52" t="s">
        <v>27</v>
      </c>
      <c r="C5" s="53" t="s">
        <v>28</v>
      </c>
      <c r="D5" s="53" t="s">
        <v>29</v>
      </c>
      <c r="E5" s="53" t="s">
        <v>30</v>
      </c>
      <c r="F5" s="53" t="s">
        <v>31</v>
      </c>
      <c r="G5" s="53" t="s">
        <v>32</v>
      </c>
      <c r="H5" s="53" t="s">
        <v>33</v>
      </c>
      <c r="I5" s="53"/>
      <c r="J5" s="54" t="s">
        <v>34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35</v>
      </c>
      <c r="I6" s="6" t="s">
        <v>36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37</v>
      </c>
      <c r="B8" s="27"/>
      <c r="C8" s="28" t="s">
        <v>38</v>
      </c>
      <c r="D8" s="29"/>
      <c r="E8" s="26" t="s">
        <v>39</v>
      </c>
      <c r="F8" s="29"/>
      <c r="G8" s="29"/>
      <c r="H8" s="29"/>
      <c r="I8" s="30">
        <f>SUMIFS(I9:I44,A9:A44,"P")</f>
        <v>0</v>
      </c>
      <c r="J8" s="31"/>
    </row>
    <row r="9" spans="1:16" x14ac:dyDescent="0.25">
      <c r="A9" s="32" t="s">
        <v>40</v>
      </c>
      <c r="B9" s="32">
        <v>1</v>
      </c>
      <c r="C9" s="33" t="s">
        <v>41</v>
      </c>
      <c r="D9" s="32" t="s">
        <v>42</v>
      </c>
      <c r="E9" s="34" t="s">
        <v>43</v>
      </c>
      <c r="F9" s="35" t="s">
        <v>44</v>
      </c>
      <c r="G9" s="36">
        <v>1</v>
      </c>
      <c r="H9" s="37">
        <v>0</v>
      </c>
      <c r="I9" s="37">
        <f>ROUND(G9*H9,P4)</f>
        <v>0</v>
      </c>
      <c r="J9" s="32"/>
      <c r="O9" s="38">
        <f>I9*0.21</f>
        <v>0</v>
      </c>
      <c r="P9">
        <v>3</v>
      </c>
    </row>
    <row r="10" spans="1:16" ht="120" x14ac:dyDescent="0.25">
      <c r="A10" s="32" t="s">
        <v>45</v>
      </c>
      <c r="B10" s="39"/>
      <c r="C10" s="40"/>
      <c r="D10" s="40"/>
      <c r="E10" s="34" t="s">
        <v>46</v>
      </c>
      <c r="F10" s="40"/>
      <c r="G10" s="40"/>
      <c r="H10" s="40"/>
      <c r="I10" s="40"/>
      <c r="J10" s="41"/>
    </row>
    <row r="11" spans="1:16" ht="30" x14ac:dyDescent="0.25">
      <c r="A11" s="32" t="s">
        <v>47</v>
      </c>
      <c r="B11" s="39"/>
      <c r="C11" s="40"/>
      <c r="D11" s="40"/>
      <c r="E11" s="34" t="s">
        <v>48</v>
      </c>
      <c r="F11" s="40"/>
      <c r="G11" s="40"/>
      <c r="H11" s="40"/>
      <c r="I11" s="40"/>
      <c r="J11" s="41"/>
    </row>
    <row r="12" spans="1:16" x14ac:dyDescent="0.25">
      <c r="A12" s="32" t="s">
        <v>40</v>
      </c>
      <c r="B12" s="32">
        <v>2</v>
      </c>
      <c r="C12" s="33" t="s">
        <v>49</v>
      </c>
      <c r="D12" s="32" t="s">
        <v>42</v>
      </c>
      <c r="E12" s="34" t="s">
        <v>50</v>
      </c>
      <c r="F12" s="35" t="s">
        <v>44</v>
      </c>
      <c r="G12" s="36">
        <v>1</v>
      </c>
      <c r="H12" s="37">
        <v>0</v>
      </c>
      <c r="I12" s="37">
        <f>ROUND(G12*H12,P4)</f>
        <v>0</v>
      </c>
      <c r="J12" s="32"/>
      <c r="O12" s="38">
        <f>I12*0.21</f>
        <v>0</v>
      </c>
      <c r="P12">
        <v>3</v>
      </c>
    </row>
    <row r="13" spans="1:16" ht="120" x14ac:dyDescent="0.25">
      <c r="A13" s="32" t="s">
        <v>45</v>
      </c>
      <c r="B13" s="39"/>
      <c r="C13" s="40"/>
      <c r="D13" s="40"/>
      <c r="E13" s="34" t="s">
        <v>46</v>
      </c>
      <c r="F13" s="40"/>
      <c r="G13" s="40"/>
      <c r="H13" s="40"/>
      <c r="I13" s="40"/>
      <c r="J13" s="41"/>
    </row>
    <row r="14" spans="1:16" ht="60" x14ac:dyDescent="0.25">
      <c r="A14" s="32" t="s">
        <v>47</v>
      </c>
      <c r="B14" s="39"/>
      <c r="C14" s="40"/>
      <c r="D14" s="40"/>
      <c r="E14" s="34" t="s">
        <v>51</v>
      </c>
      <c r="F14" s="40"/>
      <c r="G14" s="40"/>
      <c r="H14" s="40"/>
      <c r="I14" s="40"/>
      <c r="J14" s="41"/>
    </row>
    <row r="15" spans="1:16" x14ac:dyDescent="0.25">
      <c r="A15" s="32" t="s">
        <v>40</v>
      </c>
      <c r="B15" s="32">
        <v>3</v>
      </c>
      <c r="C15" s="33" t="s">
        <v>52</v>
      </c>
      <c r="D15" s="32" t="s">
        <v>42</v>
      </c>
      <c r="E15" s="34" t="s">
        <v>53</v>
      </c>
      <c r="F15" s="35" t="s">
        <v>44</v>
      </c>
      <c r="G15" s="36">
        <v>1</v>
      </c>
      <c r="H15" s="37">
        <v>0</v>
      </c>
      <c r="I15" s="37">
        <f>ROUND(G15*H15,P4)</f>
        <v>0</v>
      </c>
      <c r="J15" s="32"/>
      <c r="O15" s="38">
        <f>I15*0.21</f>
        <v>0</v>
      </c>
      <c r="P15">
        <v>3</v>
      </c>
    </row>
    <row r="16" spans="1:16" ht="60" x14ac:dyDescent="0.25">
      <c r="A16" s="32" t="s">
        <v>45</v>
      </c>
      <c r="B16" s="39"/>
      <c r="C16" s="40"/>
      <c r="D16" s="40"/>
      <c r="E16" s="34" t="s">
        <v>54</v>
      </c>
      <c r="F16" s="40"/>
      <c r="G16" s="40"/>
      <c r="H16" s="40"/>
      <c r="I16" s="40"/>
      <c r="J16" s="41"/>
    </row>
    <row r="17" spans="1:16" ht="30" x14ac:dyDescent="0.25">
      <c r="A17" s="32" t="s">
        <v>47</v>
      </c>
      <c r="B17" s="39"/>
      <c r="C17" s="40"/>
      <c r="D17" s="40"/>
      <c r="E17" s="34" t="s">
        <v>55</v>
      </c>
      <c r="F17" s="40"/>
      <c r="G17" s="40"/>
      <c r="H17" s="40"/>
      <c r="I17" s="40"/>
      <c r="J17" s="41"/>
    </row>
    <row r="18" spans="1:16" x14ac:dyDescent="0.25">
      <c r="A18" s="32" t="s">
        <v>40</v>
      </c>
      <c r="B18" s="32">
        <v>4</v>
      </c>
      <c r="C18" s="33" t="s">
        <v>56</v>
      </c>
      <c r="D18" s="32" t="s">
        <v>42</v>
      </c>
      <c r="E18" s="34" t="s">
        <v>57</v>
      </c>
      <c r="F18" s="35" t="s">
        <v>44</v>
      </c>
      <c r="G18" s="36">
        <v>1</v>
      </c>
      <c r="H18" s="37">
        <v>0</v>
      </c>
      <c r="I18" s="37">
        <f>ROUND(G18*H18,P4)</f>
        <v>0</v>
      </c>
      <c r="J18" s="32"/>
      <c r="O18" s="38">
        <f>I18*0.21</f>
        <v>0</v>
      </c>
      <c r="P18">
        <v>3</v>
      </c>
    </row>
    <row r="19" spans="1:16" x14ac:dyDescent="0.25">
      <c r="A19" s="32" t="s">
        <v>45</v>
      </c>
      <c r="B19" s="39"/>
      <c r="C19" s="40"/>
      <c r="D19" s="40"/>
      <c r="E19" s="34" t="s">
        <v>58</v>
      </c>
      <c r="F19" s="40"/>
      <c r="G19" s="40"/>
      <c r="H19" s="40"/>
      <c r="I19" s="40"/>
      <c r="J19" s="41"/>
    </row>
    <row r="20" spans="1:16" ht="30" x14ac:dyDescent="0.25">
      <c r="A20" s="32" t="s">
        <v>47</v>
      </c>
      <c r="B20" s="39"/>
      <c r="C20" s="40"/>
      <c r="D20" s="40"/>
      <c r="E20" s="34" t="s">
        <v>55</v>
      </c>
      <c r="F20" s="40"/>
      <c r="G20" s="40"/>
      <c r="H20" s="40"/>
      <c r="I20" s="40"/>
      <c r="J20" s="41"/>
    </row>
    <row r="21" spans="1:16" x14ac:dyDescent="0.25">
      <c r="A21" s="32" t="s">
        <v>40</v>
      </c>
      <c r="B21" s="32">
        <v>5</v>
      </c>
      <c r="C21" s="33" t="s">
        <v>59</v>
      </c>
      <c r="D21" s="32" t="s">
        <v>42</v>
      </c>
      <c r="E21" s="34" t="s">
        <v>60</v>
      </c>
      <c r="F21" s="35" t="s">
        <v>44</v>
      </c>
      <c r="G21" s="36">
        <v>1</v>
      </c>
      <c r="H21" s="37">
        <v>0</v>
      </c>
      <c r="I21" s="37">
        <f>ROUND(G21*H21,P4)</f>
        <v>0</v>
      </c>
      <c r="J21" s="32"/>
      <c r="O21" s="38">
        <f>I21*0.21</f>
        <v>0</v>
      </c>
      <c r="P21">
        <v>3</v>
      </c>
    </row>
    <row r="22" spans="1:16" x14ac:dyDescent="0.25">
      <c r="A22" s="32" t="s">
        <v>45</v>
      </c>
      <c r="B22" s="39"/>
      <c r="C22" s="40"/>
      <c r="D22" s="40"/>
      <c r="E22" s="34" t="s">
        <v>61</v>
      </c>
      <c r="F22" s="40"/>
      <c r="G22" s="40"/>
      <c r="H22" s="40"/>
      <c r="I22" s="40"/>
      <c r="J22" s="41"/>
    </row>
    <row r="23" spans="1:16" ht="30" x14ac:dyDescent="0.25">
      <c r="A23" s="32" t="s">
        <v>47</v>
      </c>
      <c r="B23" s="39"/>
      <c r="C23" s="40"/>
      <c r="D23" s="40"/>
      <c r="E23" s="34" t="s">
        <v>62</v>
      </c>
      <c r="F23" s="40"/>
      <c r="G23" s="40"/>
      <c r="H23" s="40"/>
      <c r="I23" s="40"/>
      <c r="J23" s="41"/>
    </row>
    <row r="24" spans="1:16" x14ac:dyDescent="0.25">
      <c r="A24" s="32" t="s">
        <v>40</v>
      </c>
      <c r="B24" s="32">
        <v>6</v>
      </c>
      <c r="C24" s="33" t="s">
        <v>63</v>
      </c>
      <c r="D24" s="32" t="s">
        <v>42</v>
      </c>
      <c r="E24" s="34" t="s">
        <v>64</v>
      </c>
      <c r="F24" s="35" t="s">
        <v>44</v>
      </c>
      <c r="G24" s="36">
        <v>1</v>
      </c>
      <c r="H24" s="37">
        <v>0</v>
      </c>
      <c r="I24" s="37">
        <f>ROUND(G24*H24,P4)</f>
        <v>0</v>
      </c>
      <c r="J24" s="32"/>
      <c r="O24" s="38">
        <f>I24*0.21</f>
        <v>0</v>
      </c>
      <c r="P24">
        <v>3</v>
      </c>
    </row>
    <row r="25" spans="1:16" x14ac:dyDescent="0.25">
      <c r="A25" s="32" t="s">
        <v>45</v>
      </c>
      <c r="B25" s="39"/>
      <c r="C25" s="40"/>
      <c r="D25" s="40"/>
      <c r="E25" s="42" t="s">
        <v>42</v>
      </c>
      <c r="F25" s="40"/>
      <c r="G25" s="40"/>
      <c r="H25" s="40"/>
      <c r="I25" s="40"/>
      <c r="J25" s="41"/>
    </row>
    <row r="26" spans="1:16" x14ac:dyDescent="0.25">
      <c r="A26" s="32" t="s">
        <v>47</v>
      </c>
      <c r="B26" s="39"/>
      <c r="C26" s="40"/>
      <c r="D26" s="40"/>
      <c r="E26" s="42" t="s">
        <v>42</v>
      </c>
      <c r="F26" s="40"/>
      <c r="G26" s="40"/>
      <c r="H26" s="40"/>
      <c r="I26" s="40"/>
      <c r="J26" s="41"/>
    </row>
    <row r="27" spans="1:16" x14ac:dyDescent="0.25">
      <c r="A27" s="32" t="s">
        <v>40</v>
      </c>
      <c r="B27" s="32">
        <v>7</v>
      </c>
      <c r="C27" s="33" t="s">
        <v>65</v>
      </c>
      <c r="D27" s="32" t="s">
        <v>42</v>
      </c>
      <c r="E27" s="34" t="s">
        <v>66</v>
      </c>
      <c r="F27" s="35" t="s">
        <v>44</v>
      </c>
      <c r="G27" s="36">
        <v>1</v>
      </c>
      <c r="H27" s="37">
        <v>0</v>
      </c>
      <c r="I27" s="37">
        <f>ROUND(G27*H27,P4)</f>
        <v>0</v>
      </c>
      <c r="J27" s="32"/>
      <c r="O27" s="38">
        <f>I27*0.21</f>
        <v>0</v>
      </c>
      <c r="P27">
        <v>3</v>
      </c>
    </row>
    <row r="28" spans="1:16" ht="60" x14ac:dyDescent="0.25">
      <c r="A28" s="32" t="s">
        <v>45</v>
      </c>
      <c r="B28" s="39"/>
      <c r="C28" s="40"/>
      <c r="D28" s="40"/>
      <c r="E28" s="34" t="s">
        <v>67</v>
      </c>
      <c r="F28" s="40"/>
      <c r="G28" s="40"/>
      <c r="H28" s="40"/>
      <c r="I28" s="40"/>
      <c r="J28" s="41"/>
    </row>
    <row r="29" spans="1:16" ht="30" x14ac:dyDescent="0.25">
      <c r="A29" s="32" t="s">
        <v>47</v>
      </c>
      <c r="B29" s="39"/>
      <c r="C29" s="40"/>
      <c r="D29" s="40"/>
      <c r="E29" s="34" t="s">
        <v>62</v>
      </c>
      <c r="F29" s="40"/>
      <c r="G29" s="40"/>
      <c r="H29" s="40"/>
      <c r="I29" s="40"/>
      <c r="J29" s="41"/>
    </row>
    <row r="30" spans="1:16" x14ac:dyDescent="0.25">
      <c r="A30" s="32" t="s">
        <v>40</v>
      </c>
      <c r="B30" s="32">
        <v>8</v>
      </c>
      <c r="C30" s="33" t="s">
        <v>68</v>
      </c>
      <c r="D30" s="32" t="s">
        <v>42</v>
      </c>
      <c r="E30" s="34" t="s">
        <v>69</v>
      </c>
      <c r="F30" s="35" t="s">
        <v>44</v>
      </c>
      <c r="G30" s="36">
        <v>1</v>
      </c>
      <c r="H30" s="37">
        <v>0</v>
      </c>
      <c r="I30" s="37">
        <f>ROUND(G30*H30,P4)</f>
        <v>0</v>
      </c>
      <c r="J30" s="32"/>
      <c r="O30" s="38">
        <f>I30*0.21</f>
        <v>0</v>
      </c>
      <c r="P30">
        <v>3</v>
      </c>
    </row>
    <row r="31" spans="1:16" ht="30" x14ac:dyDescent="0.25">
      <c r="A31" s="32" t="s">
        <v>45</v>
      </c>
      <c r="B31" s="39"/>
      <c r="C31" s="40"/>
      <c r="D31" s="40"/>
      <c r="E31" s="34" t="s">
        <v>70</v>
      </c>
      <c r="F31" s="40"/>
      <c r="G31" s="40"/>
      <c r="H31" s="40"/>
      <c r="I31" s="40"/>
      <c r="J31" s="41"/>
    </row>
    <row r="32" spans="1:16" ht="30" x14ac:dyDescent="0.25">
      <c r="A32" s="32" t="s">
        <v>47</v>
      </c>
      <c r="B32" s="39"/>
      <c r="C32" s="40"/>
      <c r="D32" s="40"/>
      <c r="E32" s="34" t="s">
        <v>62</v>
      </c>
      <c r="F32" s="40"/>
      <c r="G32" s="40"/>
      <c r="H32" s="40"/>
      <c r="I32" s="40"/>
      <c r="J32" s="41"/>
    </row>
    <row r="33" spans="1:16" ht="30" x14ac:dyDescent="0.25">
      <c r="A33" s="32" t="s">
        <v>40</v>
      </c>
      <c r="B33" s="32">
        <v>9</v>
      </c>
      <c r="C33" s="33" t="s">
        <v>71</v>
      </c>
      <c r="D33" s="32" t="s">
        <v>42</v>
      </c>
      <c r="E33" s="34" t="s">
        <v>72</v>
      </c>
      <c r="F33" s="35" t="s">
        <v>44</v>
      </c>
      <c r="G33" s="36">
        <v>1</v>
      </c>
      <c r="H33" s="37">
        <v>0</v>
      </c>
      <c r="I33" s="37">
        <f>ROUND(G33*H33,P4)</f>
        <v>0</v>
      </c>
      <c r="J33" s="32"/>
      <c r="O33" s="38">
        <f>I33*0.21</f>
        <v>0</v>
      </c>
      <c r="P33">
        <v>3</v>
      </c>
    </row>
    <row r="34" spans="1:16" ht="30" x14ac:dyDescent="0.25">
      <c r="A34" s="32" t="s">
        <v>45</v>
      </c>
      <c r="B34" s="39"/>
      <c r="C34" s="40"/>
      <c r="D34" s="40"/>
      <c r="E34" s="34" t="s">
        <v>73</v>
      </c>
      <c r="F34" s="40"/>
      <c r="G34" s="40"/>
      <c r="H34" s="40"/>
      <c r="I34" s="40"/>
      <c r="J34" s="41"/>
    </row>
    <row r="35" spans="1:16" ht="30" x14ac:dyDescent="0.25">
      <c r="A35" s="32" t="s">
        <v>47</v>
      </c>
      <c r="B35" s="39"/>
      <c r="C35" s="40"/>
      <c r="D35" s="40"/>
      <c r="E35" s="34" t="s">
        <v>62</v>
      </c>
      <c r="F35" s="40"/>
      <c r="G35" s="40"/>
      <c r="H35" s="40"/>
      <c r="I35" s="40"/>
      <c r="J35" s="41"/>
    </row>
    <row r="36" spans="1:16" x14ac:dyDescent="0.25">
      <c r="A36" s="32" t="s">
        <v>40</v>
      </c>
      <c r="B36" s="32">
        <v>10</v>
      </c>
      <c r="C36" s="33" t="s">
        <v>74</v>
      </c>
      <c r="D36" s="32" t="s">
        <v>42</v>
      </c>
      <c r="E36" s="34" t="s">
        <v>75</v>
      </c>
      <c r="F36" s="35" t="s">
        <v>44</v>
      </c>
      <c r="G36" s="36">
        <v>1</v>
      </c>
      <c r="H36" s="37">
        <v>0</v>
      </c>
      <c r="I36" s="37">
        <f>ROUND(G36*H36,P4)</f>
        <v>0</v>
      </c>
      <c r="J36" s="32"/>
      <c r="O36" s="38">
        <f>I36*0.21</f>
        <v>0</v>
      </c>
      <c r="P36">
        <v>3</v>
      </c>
    </row>
    <row r="37" spans="1:16" ht="150" x14ac:dyDescent="0.25">
      <c r="A37" s="32" t="s">
        <v>45</v>
      </c>
      <c r="B37" s="39"/>
      <c r="C37" s="40"/>
      <c r="D37" s="40"/>
      <c r="E37" s="34" t="s">
        <v>76</v>
      </c>
      <c r="F37" s="40"/>
      <c r="G37" s="40"/>
      <c r="H37" s="40"/>
      <c r="I37" s="40"/>
      <c r="J37" s="41"/>
    </row>
    <row r="38" spans="1:16" ht="105" x14ac:dyDescent="0.25">
      <c r="A38" s="32" t="s">
        <v>47</v>
      </c>
      <c r="B38" s="39"/>
      <c r="C38" s="40"/>
      <c r="D38" s="40"/>
      <c r="E38" s="34" t="s">
        <v>77</v>
      </c>
      <c r="F38" s="40"/>
      <c r="G38" s="40"/>
      <c r="H38" s="40"/>
      <c r="I38" s="40"/>
      <c r="J38" s="41"/>
    </row>
    <row r="39" spans="1:16" x14ac:dyDescent="0.25">
      <c r="A39" s="32" t="s">
        <v>40</v>
      </c>
      <c r="B39" s="32">
        <v>11</v>
      </c>
      <c r="C39" s="33" t="s">
        <v>78</v>
      </c>
      <c r="D39" s="32" t="s">
        <v>42</v>
      </c>
      <c r="E39" s="34" t="s">
        <v>79</v>
      </c>
      <c r="F39" s="35" t="s">
        <v>44</v>
      </c>
      <c r="G39" s="36">
        <v>1</v>
      </c>
      <c r="H39" s="37">
        <v>0</v>
      </c>
      <c r="I39" s="37">
        <f>ROUND(G39*H39,P4)</f>
        <v>0</v>
      </c>
      <c r="J39" s="32"/>
      <c r="O39" s="38">
        <f>I39*0.21</f>
        <v>0</v>
      </c>
      <c r="P39">
        <v>3</v>
      </c>
    </row>
    <row r="40" spans="1:16" ht="75" x14ac:dyDescent="0.25">
      <c r="A40" s="32" t="s">
        <v>45</v>
      </c>
      <c r="B40" s="39"/>
      <c r="C40" s="40"/>
      <c r="D40" s="40"/>
      <c r="E40" s="34" t="s">
        <v>80</v>
      </c>
      <c r="F40" s="40"/>
      <c r="G40" s="40"/>
      <c r="H40" s="40"/>
      <c r="I40" s="40"/>
      <c r="J40" s="41"/>
    </row>
    <row r="41" spans="1:16" ht="105" x14ac:dyDescent="0.25">
      <c r="A41" s="32" t="s">
        <v>47</v>
      </c>
      <c r="B41" s="39"/>
      <c r="C41" s="40"/>
      <c r="D41" s="40"/>
      <c r="E41" s="34" t="s">
        <v>81</v>
      </c>
      <c r="F41" s="40"/>
      <c r="G41" s="40"/>
      <c r="H41" s="40"/>
      <c r="I41" s="40"/>
      <c r="J41" s="41"/>
    </row>
    <row r="42" spans="1:16" x14ac:dyDescent="0.25">
      <c r="A42" s="32" t="s">
        <v>40</v>
      </c>
      <c r="B42" s="32">
        <v>12</v>
      </c>
      <c r="C42" s="33" t="s">
        <v>82</v>
      </c>
      <c r="D42" s="32" t="s">
        <v>42</v>
      </c>
      <c r="E42" s="34" t="s">
        <v>83</v>
      </c>
      <c r="F42" s="35" t="s">
        <v>44</v>
      </c>
      <c r="G42" s="36">
        <v>1</v>
      </c>
      <c r="H42" s="37">
        <v>0</v>
      </c>
      <c r="I42" s="37">
        <f>ROUND(G42*H42,P4)</f>
        <v>0</v>
      </c>
      <c r="J42" s="32"/>
      <c r="O42" s="38">
        <f>I42*0.21</f>
        <v>0</v>
      </c>
      <c r="P42">
        <v>3</v>
      </c>
    </row>
    <row r="43" spans="1:16" ht="75" x14ac:dyDescent="0.25">
      <c r="A43" s="32" t="s">
        <v>45</v>
      </c>
      <c r="B43" s="39"/>
      <c r="C43" s="40"/>
      <c r="D43" s="40"/>
      <c r="E43" s="34" t="s">
        <v>84</v>
      </c>
      <c r="F43" s="40"/>
      <c r="G43" s="40"/>
      <c r="H43" s="40"/>
      <c r="I43" s="40"/>
      <c r="J43" s="41"/>
    </row>
    <row r="44" spans="1:16" ht="30" x14ac:dyDescent="0.25">
      <c r="A44" s="32" t="s">
        <v>47</v>
      </c>
      <c r="B44" s="43"/>
      <c r="C44" s="44"/>
      <c r="D44" s="44"/>
      <c r="E44" s="34" t="s">
        <v>85</v>
      </c>
      <c r="F44" s="44"/>
      <c r="G44" s="44"/>
      <c r="H44" s="44"/>
      <c r="I44" s="44"/>
      <c r="J44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 spans="1:16" x14ac:dyDescent="0.25">
      <c r="A3" s="3" t="s">
        <v>20</v>
      </c>
      <c r="B3" s="18" t="s">
        <v>21</v>
      </c>
      <c r="C3" s="49" t="s">
        <v>22</v>
      </c>
      <c r="D3" s="50"/>
      <c r="E3" s="19" t="s">
        <v>23</v>
      </c>
      <c r="F3" s="15"/>
      <c r="G3" s="15"/>
      <c r="H3" s="20" t="s">
        <v>13</v>
      </c>
      <c r="I3" s="21">
        <f>SUMIFS(I8:I217,A8:A217,"SD")</f>
        <v>0</v>
      </c>
      <c r="J3" s="17"/>
      <c r="O3">
        <v>0</v>
      </c>
      <c r="P3">
        <v>2</v>
      </c>
    </row>
    <row r="4" spans="1:16" x14ac:dyDescent="0.25">
      <c r="A4" s="3" t="s">
        <v>24</v>
      </c>
      <c r="B4" s="18" t="s">
        <v>25</v>
      </c>
      <c r="C4" s="49" t="s">
        <v>13</v>
      </c>
      <c r="D4" s="50"/>
      <c r="E4" s="19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26</v>
      </c>
      <c r="B5" s="52" t="s">
        <v>27</v>
      </c>
      <c r="C5" s="53" t="s">
        <v>28</v>
      </c>
      <c r="D5" s="53" t="s">
        <v>29</v>
      </c>
      <c r="E5" s="53" t="s">
        <v>30</v>
      </c>
      <c r="F5" s="53" t="s">
        <v>31</v>
      </c>
      <c r="G5" s="53" t="s">
        <v>32</v>
      </c>
      <c r="H5" s="53" t="s">
        <v>33</v>
      </c>
      <c r="I5" s="53"/>
      <c r="J5" s="54" t="s">
        <v>34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35</v>
      </c>
      <c r="I6" s="6" t="s">
        <v>36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37</v>
      </c>
      <c r="B8" s="27"/>
      <c r="C8" s="28" t="s">
        <v>38</v>
      </c>
      <c r="D8" s="29"/>
      <c r="E8" s="26" t="s">
        <v>39</v>
      </c>
      <c r="F8" s="29"/>
      <c r="G8" s="29"/>
      <c r="H8" s="29"/>
      <c r="I8" s="30">
        <f>SUMIFS(I9:I12,A9:A12,"P")</f>
        <v>0</v>
      </c>
      <c r="J8" s="31"/>
    </row>
    <row r="9" spans="1:16" x14ac:dyDescent="0.25">
      <c r="A9" s="32" t="s">
        <v>40</v>
      </c>
      <c r="B9" s="32">
        <v>1</v>
      </c>
      <c r="C9" s="33" t="s">
        <v>86</v>
      </c>
      <c r="D9" s="32" t="s">
        <v>42</v>
      </c>
      <c r="E9" s="34" t="s">
        <v>87</v>
      </c>
      <c r="F9" s="35" t="s">
        <v>88</v>
      </c>
      <c r="G9" s="36">
        <v>1548.2</v>
      </c>
      <c r="H9" s="37">
        <v>0</v>
      </c>
      <c r="I9" s="37">
        <f>ROUND(G9*H9,P4)</f>
        <v>0</v>
      </c>
      <c r="J9" s="32"/>
      <c r="O9" s="38">
        <f>I9*0.21</f>
        <v>0</v>
      </c>
      <c r="P9">
        <v>3</v>
      </c>
    </row>
    <row r="10" spans="1:16" x14ac:dyDescent="0.25">
      <c r="A10" s="32" t="s">
        <v>45</v>
      </c>
      <c r="B10" s="39"/>
      <c r="C10" s="40"/>
      <c r="D10" s="40"/>
      <c r="E10" s="34" t="s">
        <v>89</v>
      </c>
      <c r="F10" s="40"/>
      <c r="G10" s="40"/>
      <c r="H10" s="40"/>
      <c r="I10" s="40"/>
      <c r="J10" s="41"/>
    </row>
    <row r="11" spans="1:16" ht="165" x14ac:dyDescent="0.25">
      <c r="A11" s="32" t="s">
        <v>90</v>
      </c>
      <c r="B11" s="39"/>
      <c r="C11" s="40"/>
      <c r="D11" s="40"/>
      <c r="E11" s="46" t="s">
        <v>91</v>
      </c>
      <c r="F11" s="40"/>
      <c r="G11" s="40"/>
      <c r="H11" s="40"/>
      <c r="I11" s="40"/>
      <c r="J11" s="41"/>
    </row>
    <row r="12" spans="1:16" ht="30" x14ac:dyDescent="0.25">
      <c r="A12" s="32" t="s">
        <v>47</v>
      </c>
      <c r="B12" s="39"/>
      <c r="C12" s="40"/>
      <c r="D12" s="40"/>
      <c r="E12" s="34" t="s">
        <v>92</v>
      </c>
      <c r="F12" s="40"/>
      <c r="G12" s="40"/>
      <c r="H12" s="40"/>
      <c r="I12" s="40"/>
      <c r="J12" s="41"/>
    </row>
    <row r="13" spans="1:16" x14ac:dyDescent="0.25">
      <c r="A13" s="26" t="s">
        <v>37</v>
      </c>
      <c r="B13" s="27"/>
      <c r="C13" s="28" t="s">
        <v>93</v>
      </c>
      <c r="D13" s="29"/>
      <c r="E13" s="26" t="s">
        <v>94</v>
      </c>
      <c r="F13" s="29"/>
      <c r="G13" s="29"/>
      <c r="H13" s="29"/>
      <c r="I13" s="30">
        <f>SUMIFS(I14:I116,A14:A116,"P")</f>
        <v>0</v>
      </c>
      <c r="J13" s="31"/>
    </row>
    <row r="14" spans="1:16" ht="30" x14ac:dyDescent="0.25">
      <c r="A14" s="32" t="s">
        <v>40</v>
      </c>
      <c r="B14" s="32">
        <v>2</v>
      </c>
      <c r="C14" s="33" t="s">
        <v>95</v>
      </c>
      <c r="D14" s="32" t="s">
        <v>42</v>
      </c>
      <c r="E14" s="34" t="s">
        <v>96</v>
      </c>
      <c r="F14" s="35" t="s">
        <v>88</v>
      </c>
      <c r="G14" s="36">
        <v>599.16800000000001</v>
      </c>
      <c r="H14" s="37">
        <v>0</v>
      </c>
      <c r="I14" s="37">
        <f>ROUND(G14*H14,P4)</f>
        <v>0</v>
      </c>
      <c r="J14" s="32"/>
      <c r="O14" s="38">
        <f>I14*0.21</f>
        <v>0</v>
      </c>
      <c r="P14">
        <v>3</v>
      </c>
    </row>
    <row r="15" spans="1:16" ht="30" x14ac:dyDescent="0.25">
      <c r="A15" s="32" t="s">
        <v>45</v>
      </c>
      <c r="B15" s="39"/>
      <c r="C15" s="40"/>
      <c r="D15" s="40"/>
      <c r="E15" s="34" t="s">
        <v>97</v>
      </c>
      <c r="F15" s="40"/>
      <c r="G15" s="40"/>
      <c r="H15" s="40"/>
      <c r="I15" s="40"/>
      <c r="J15" s="41"/>
    </row>
    <row r="16" spans="1:16" x14ac:dyDescent="0.25">
      <c r="A16" s="32" t="s">
        <v>90</v>
      </c>
      <c r="B16" s="39"/>
      <c r="C16" s="40"/>
      <c r="D16" s="40"/>
      <c r="E16" s="46" t="s">
        <v>98</v>
      </c>
      <c r="F16" s="40"/>
      <c r="G16" s="40"/>
      <c r="H16" s="40"/>
      <c r="I16" s="40"/>
      <c r="J16" s="41"/>
    </row>
    <row r="17" spans="1:16" ht="90" x14ac:dyDescent="0.25">
      <c r="A17" s="32" t="s">
        <v>47</v>
      </c>
      <c r="B17" s="39"/>
      <c r="C17" s="40"/>
      <c r="D17" s="40"/>
      <c r="E17" s="34" t="s">
        <v>99</v>
      </c>
      <c r="F17" s="40"/>
      <c r="G17" s="40"/>
      <c r="H17" s="40"/>
      <c r="I17" s="40"/>
      <c r="J17" s="41"/>
    </row>
    <row r="18" spans="1:16" ht="30" x14ac:dyDescent="0.25">
      <c r="A18" s="32" t="s">
        <v>40</v>
      </c>
      <c r="B18" s="32">
        <v>3</v>
      </c>
      <c r="C18" s="33" t="s">
        <v>100</v>
      </c>
      <c r="D18" s="32" t="s">
        <v>42</v>
      </c>
      <c r="E18" s="34" t="s">
        <v>101</v>
      </c>
      <c r="F18" s="35" t="s">
        <v>88</v>
      </c>
      <c r="G18" s="36">
        <v>527.28</v>
      </c>
      <c r="H18" s="37">
        <v>0</v>
      </c>
      <c r="I18" s="37">
        <f>ROUND(G18*H18,P4)</f>
        <v>0</v>
      </c>
      <c r="J18" s="32"/>
      <c r="O18" s="38">
        <f>I18*0.21</f>
        <v>0</v>
      </c>
      <c r="P18">
        <v>3</v>
      </c>
    </row>
    <row r="19" spans="1:16" ht="30" x14ac:dyDescent="0.25">
      <c r="A19" s="32" t="s">
        <v>45</v>
      </c>
      <c r="B19" s="39"/>
      <c r="C19" s="40"/>
      <c r="D19" s="40"/>
      <c r="E19" s="34" t="s">
        <v>102</v>
      </c>
      <c r="F19" s="40"/>
      <c r="G19" s="40"/>
      <c r="H19" s="40"/>
      <c r="I19" s="40"/>
      <c r="J19" s="41"/>
    </row>
    <row r="20" spans="1:16" ht="45" x14ac:dyDescent="0.25">
      <c r="A20" s="32" t="s">
        <v>90</v>
      </c>
      <c r="B20" s="39"/>
      <c r="C20" s="40"/>
      <c r="D20" s="40"/>
      <c r="E20" s="46" t="s">
        <v>103</v>
      </c>
      <c r="F20" s="40"/>
      <c r="G20" s="40"/>
      <c r="H20" s="40"/>
      <c r="I20" s="40"/>
      <c r="J20" s="41"/>
    </row>
    <row r="21" spans="1:16" ht="90" x14ac:dyDescent="0.25">
      <c r="A21" s="32" t="s">
        <v>47</v>
      </c>
      <c r="B21" s="39"/>
      <c r="C21" s="40"/>
      <c r="D21" s="40"/>
      <c r="E21" s="34" t="s">
        <v>104</v>
      </c>
      <c r="F21" s="40"/>
      <c r="G21" s="40"/>
      <c r="H21" s="40"/>
      <c r="I21" s="40"/>
      <c r="J21" s="41"/>
    </row>
    <row r="22" spans="1:16" x14ac:dyDescent="0.25">
      <c r="A22" s="32" t="s">
        <v>40</v>
      </c>
      <c r="B22" s="32">
        <v>4</v>
      </c>
      <c r="C22" s="33" t="s">
        <v>105</v>
      </c>
      <c r="D22" s="32" t="s">
        <v>42</v>
      </c>
      <c r="E22" s="34" t="s">
        <v>106</v>
      </c>
      <c r="F22" s="35" t="s">
        <v>88</v>
      </c>
      <c r="G22" s="36">
        <v>149.792</v>
      </c>
      <c r="H22" s="37">
        <v>0</v>
      </c>
      <c r="I22" s="37">
        <f>ROUND(G22*H22,P4)</f>
        <v>0</v>
      </c>
      <c r="J22" s="32"/>
      <c r="O22" s="38">
        <f>I22*0.21</f>
        <v>0</v>
      </c>
      <c r="P22">
        <v>3</v>
      </c>
    </row>
    <row r="23" spans="1:16" ht="60" x14ac:dyDescent="0.25">
      <c r="A23" s="32" t="s">
        <v>45</v>
      </c>
      <c r="B23" s="39"/>
      <c r="C23" s="40"/>
      <c r="D23" s="40"/>
      <c r="E23" s="34" t="s">
        <v>107</v>
      </c>
      <c r="F23" s="40"/>
      <c r="G23" s="40"/>
      <c r="H23" s="40"/>
      <c r="I23" s="40"/>
      <c r="J23" s="41"/>
    </row>
    <row r="24" spans="1:16" x14ac:dyDescent="0.25">
      <c r="A24" s="32" t="s">
        <v>90</v>
      </c>
      <c r="B24" s="39"/>
      <c r="C24" s="40"/>
      <c r="D24" s="40"/>
      <c r="E24" s="46" t="s">
        <v>108</v>
      </c>
      <c r="F24" s="40"/>
      <c r="G24" s="40"/>
      <c r="H24" s="40"/>
      <c r="I24" s="40"/>
      <c r="J24" s="41"/>
    </row>
    <row r="25" spans="1:16" ht="90" x14ac:dyDescent="0.25">
      <c r="A25" s="32" t="s">
        <v>47</v>
      </c>
      <c r="B25" s="39"/>
      <c r="C25" s="40"/>
      <c r="D25" s="40"/>
      <c r="E25" s="34" t="s">
        <v>99</v>
      </c>
      <c r="F25" s="40"/>
      <c r="G25" s="40"/>
      <c r="H25" s="40"/>
      <c r="I25" s="40"/>
      <c r="J25" s="41"/>
    </row>
    <row r="26" spans="1:16" x14ac:dyDescent="0.25">
      <c r="A26" s="32" t="s">
        <v>40</v>
      </c>
      <c r="B26" s="32">
        <v>5</v>
      </c>
      <c r="C26" s="33" t="s">
        <v>109</v>
      </c>
      <c r="D26" s="32" t="s">
        <v>42</v>
      </c>
      <c r="E26" s="34" t="s">
        <v>110</v>
      </c>
      <c r="F26" s="35" t="s">
        <v>88</v>
      </c>
      <c r="G26" s="36">
        <v>103.4</v>
      </c>
      <c r="H26" s="37">
        <v>0</v>
      </c>
      <c r="I26" s="37">
        <f>ROUND(G26*H26,P4)</f>
        <v>0</v>
      </c>
      <c r="J26" s="32"/>
      <c r="O26" s="38">
        <f>I26*0.21</f>
        <v>0</v>
      </c>
      <c r="P26">
        <v>3</v>
      </c>
    </row>
    <row r="27" spans="1:16" x14ac:dyDescent="0.25">
      <c r="A27" s="32" t="s">
        <v>45</v>
      </c>
      <c r="B27" s="39"/>
      <c r="C27" s="40"/>
      <c r="D27" s="40"/>
      <c r="E27" s="34" t="s">
        <v>111</v>
      </c>
      <c r="F27" s="40"/>
      <c r="G27" s="40"/>
      <c r="H27" s="40"/>
      <c r="I27" s="40"/>
      <c r="J27" s="41"/>
    </row>
    <row r="28" spans="1:16" x14ac:dyDescent="0.25">
      <c r="A28" s="32" t="s">
        <v>90</v>
      </c>
      <c r="B28" s="39"/>
      <c r="C28" s="40"/>
      <c r="D28" s="40"/>
      <c r="E28" s="46" t="s">
        <v>112</v>
      </c>
      <c r="F28" s="40"/>
      <c r="G28" s="40"/>
      <c r="H28" s="40"/>
      <c r="I28" s="40"/>
      <c r="J28" s="41"/>
    </row>
    <row r="29" spans="1:16" ht="30" x14ac:dyDescent="0.25">
      <c r="A29" s="32" t="s">
        <v>47</v>
      </c>
      <c r="B29" s="39"/>
      <c r="C29" s="40"/>
      <c r="D29" s="40"/>
      <c r="E29" s="34" t="s">
        <v>113</v>
      </c>
      <c r="F29" s="40"/>
      <c r="G29" s="40"/>
      <c r="H29" s="40"/>
      <c r="I29" s="40"/>
      <c r="J29" s="41"/>
    </row>
    <row r="30" spans="1:16" x14ac:dyDescent="0.25">
      <c r="A30" s="32" t="s">
        <v>40</v>
      </c>
      <c r="B30" s="32">
        <v>6</v>
      </c>
      <c r="C30" s="33" t="s">
        <v>114</v>
      </c>
      <c r="D30" s="32" t="s">
        <v>42</v>
      </c>
      <c r="E30" s="34" t="s">
        <v>115</v>
      </c>
      <c r="F30" s="35" t="s">
        <v>88</v>
      </c>
      <c r="G30" s="36">
        <v>59.924999999999997</v>
      </c>
      <c r="H30" s="37">
        <v>0</v>
      </c>
      <c r="I30" s="37">
        <f>ROUND(G30*H30,P4)</f>
        <v>0</v>
      </c>
      <c r="J30" s="32"/>
      <c r="O30" s="38">
        <f>I30*0.21</f>
        <v>0</v>
      </c>
      <c r="P30">
        <v>3</v>
      </c>
    </row>
    <row r="31" spans="1:16" x14ac:dyDescent="0.25">
      <c r="A31" s="32" t="s">
        <v>45</v>
      </c>
      <c r="B31" s="39"/>
      <c r="C31" s="40"/>
      <c r="D31" s="40"/>
      <c r="E31" s="42" t="s">
        <v>42</v>
      </c>
      <c r="F31" s="40"/>
      <c r="G31" s="40"/>
      <c r="H31" s="40"/>
      <c r="I31" s="40"/>
      <c r="J31" s="41"/>
    </row>
    <row r="32" spans="1:16" x14ac:dyDescent="0.25">
      <c r="A32" s="32" t="s">
        <v>90</v>
      </c>
      <c r="B32" s="39"/>
      <c r="C32" s="40"/>
      <c r="D32" s="40"/>
      <c r="E32" s="46" t="s">
        <v>116</v>
      </c>
      <c r="F32" s="40"/>
      <c r="G32" s="40"/>
      <c r="H32" s="40"/>
      <c r="I32" s="40"/>
      <c r="J32" s="41"/>
    </row>
    <row r="33" spans="1:16" ht="409.5" x14ac:dyDescent="0.25">
      <c r="A33" s="32" t="s">
        <v>47</v>
      </c>
      <c r="B33" s="39"/>
      <c r="C33" s="40"/>
      <c r="D33" s="40"/>
      <c r="E33" s="34" t="s">
        <v>117</v>
      </c>
      <c r="F33" s="40"/>
      <c r="G33" s="40"/>
      <c r="H33" s="40"/>
      <c r="I33" s="40"/>
      <c r="J33" s="41"/>
    </row>
    <row r="34" spans="1:16" x14ac:dyDescent="0.25">
      <c r="A34" s="32" t="s">
        <v>40</v>
      </c>
      <c r="B34" s="32">
        <v>7</v>
      </c>
      <c r="C34" s="33" t="s">
        <v>118</v>
      </c>
      <c r="D34" s="32" t="s">
        <v>42</v>
      </c>
      <c r="E34" s="34" t="s">
        <v>119</v>
      </c>
      <c r="F34" s="35" t="s">
        <v>88</v>
      </c>
      <c r="G34" s="36">
        <v>707.47500000000002</v>
      </c>
      <c r="H34" s="37">
        <v>0</v>
      </c>
      <c r="I34" s="37">
        <f>ROUND(G34*H34,P4)</f>
        <v>0</v>
      </c>
      <c r="J34" s="32"/>
      <c r="O34" s="38">
        <f>I34*0.21</f>
        <v>0</v>
      </c>
      <c r="P34">
        <v>3</v>
      </c>
    </row>
    <row r="35" spans="1:16" x14ac:dyDescent="0.25">
      <c r="A35" s="32" t="s">
        <v>45</v>
      </c>
      <c r="B35" s="39"/>
      <c r="C35" s="40"/>
      <c r="D35" s="40"/>
      <c r="E35" s="42" t="s">
        <v>42</v>
      </c>
      <c r="F35" s="40"/>
      <c r="G35" s="40"/>
      <c r="H35" s="40"/>
      <c r="I35" s="40"/>
      <c r="J35" s="41"/>
    </row>
    <row r="36" spans="1:16" ht="105" x14ac:dyDescent="0.25">
      <c r="A36" s="32" t="s">
        <v>90</v>
      </c>
      <c r="B36" s="39"/>
      <c r="C36" s="40"/>
      <c r="D36" s="40"/>
      <c r="E36" s="46" t="s">
        <v>120</v>
      </c>
      <c r="F36" s="40"/>
      <c r="G36" s="40"/>
      <c r="H36" s="40"/>
      <c r="I36" s="40"/>
      <c r="J36" s="41"/>
    </row>
    <row r="37" spans="1:16" ht="409.5" x14ac:dyDescent="0.25">
      <c r="A37" s="32" t="s">
        <v>47</v>
      </c>
      <c r="B37" s="39"/>
      <c r="C37" s="40"/>
      <c r="D37" s="40"/>
      <c r="E37" s="34" t="s">
        <v>117</v>
      </c>
      <c r="F37" s="40"/>
      <c r="G37" s="40"/>
      <c r="H37" s="40"/>
      <c r="I37" s="40"/>
      <c r="J37" s="41"/>
    </row>
    <row r="38" spans="1:16" x14ac:dyDescent="0.25">
      <c r="A38" s="32" t="s">
        <v>40</v>
      </c>
      <c r="B38" s="32">
        <v>8</v>
      </c>
      <c r="C38" s="33" t="s">
        <v>121</v>
      </c>
      <c r="D38" s="32" t="s">
        <v>42</v>
      </c>
      <c r="E38" s="34" t="s">
        <v>122</v>
      </c>
      <c r="F38" s="35" t="s">
        <v>88</v>
      </c>
      <c r="G38" s="36">
        <v>10.574999999999999</v>
      </c>
      <c r="H38" s="37">
        <v>0</v>
      </c>
      <c r="I38" s="37">
        <f>ROUND(G38*H38,P4)</f>
        <v>0</v>
      </c>
      <c r="J38" s="32"/>
      <c r="O38" s="38">
        <f>I38*0.21</f>
        <v>0</v>
      </c>
      <c r="P38">
        <v>3</v>
      </c>
    </row>
    <row r="39" spans="1:16" x14ac:dyDescent="0.25">
      <c r="A39" s="32" t="s">
        <v>45</v>
      </c>
      <c r="B39" s="39"/>
      <c r="C39" s="40"/>
      <c r="D39" s="40"/>
      <c r="E39" s="42" t="s">
        <v>42</v>
      </c>
      <c r="F39" s="40"/>
      <c r="G39" s="40"/>
      <c r="H39" s="40"/>
      <c r="I39" s="40"/>
      <c r="J39" s="41"/>
    </row>
    <row r="40" spans="1:16" x14ac:dyDescent="0.25">
      <c r="A40" s="32" t="s">
        <v>90</v>
      </c>
      <c r="B40" s="39"/>
      <c r="C40" s="40"/>
      <c r="D40" s="40"/>
      <c r="E40" s="46" t="s">
        <v>123</v>
      </c>
      <c r="F40" s="40"/>
      <c r="G40" s="40"/>
      <c r="H40" s="40"/>
      <c r="I40" s="40"/>
      <c r="J40" s="41"/>
    </row>
    <row r="41" spans="1:16" ht="409.5" x14ac:dyDescent="0.25">
      <c r="A41" s="32" t="s">
        <v>47</v>
      </c>
      <c r="B41" s="39"/>
      <c r="C41" s="40"/>
      <c r="D41" s="40"/>
      <c r="E41" s="34" t="s">
        <v>124</v>
      </c>
      <c r="F41" s="40"/>
      <c r="G41" s="40"/>
      <c r="H41" s="40"/>
      <c r="I41" s="40"/>
      <c r="J41" s="41"/>
    </row>
    <row r="42" spans="1:16" x14ac:dyDescent="0.25">
      <c r="A42" s="32" t="s">
        <v>40</v>
      </c>
      <c r="B42" s="32">
        <v>9</v>
      </c>
      <c r="C42" s="33" t="s">
        <v>125</v>
      </c>
      <c r="D42" s="32" t="s">
        <v>42</v>
      </c>
      <c r="E42" s="34" t="s">
        <v>126</v>
      </c>
      <c r="F42" s="35" t="s">
        <v>88</v>
      </c>
      <c r="G42" s="36">
        <v>212.24299999999999</v>
      </c>
      <c r="H42" s="37">
        <v>0</v>
      </c>
      <c r="I42" s="37">
        <f>ROUND(G42*H42,P4)</f>
        <v>0</v>
      </c>
      <c r="J42" s="32"/>
      <c r="O42" s="38">
        <f>I42*0.21</f>
        <v>0</v>
      </c>
      <c r="P42">
        <v>3</v>
      </c>
    </row>
    <row r="43" spans="1:16" x14ac:dyDescent="0.25">
      <c r="A43" s="32" t="s">
        <v>45</v>
      </c>
      <c r="B43" s="39"/>
      <c r="C43" s="40"/>
      <c r="D43" s="40"/>
      <c r="E43" s="34" t="s">
        <v>127</v>
      </c>
      <c r="F43" s="40"/>
      <c r="G43" s="40"/>
      <c r="H43" s="40"/>
      <c r="I43" s="40"/>
      <c r="J43" s="41"/>
    </row>
    <row r="44" spans="1:16" ht="105" x14ac:dyDescent="0.25">
      <c r="A44" s="32" t="s">
        <v>90</v>
      </c>
      <c r="B44" s="39"/>
      <c r="C44" s="40"/>
      <c r="D44" s="40"/>
      <c r="E44" s="46" t="s">
        <v>128</v>
      </c>
      <c r="F44" s="40"/>
      <c r="G44" s="40"/>
      <c r="H44" s="40"/>
      <c r="I44" s="40"/>
      <c r="J44" s="41"/>
    </row>
    <row r="45" spans="1:16" ht="409.5" x14ac:dyDescent="0.25">
      <c r="A45" s="32" t="s">
        <v>47</v>
      </c>
      <c r="B45" s="39"/>
      <c r="C45" s="40"/>
      <c r="D45" s="40"/>
      <c r="E45" s="34" t="s">
        <v>124</v>
      </c>
      <c r="F45" s="40"/>
      <c r="G45" s="40"/>
      <c r="H45" s="40"/>
      <c r="I45" s="40"/>
      <c r="J45" s="41"/>
    </row>
    <row r="46" spans="1:16" x14ac:dyDescent="0.25">
      <c r="A46" s="32" t="s">
        <v>40</v>
      </c>
      <c r="B46" s="32">
        <v>10</v>
      </c>
      <c r="C46" s="33" t="s">
        <v>129</v>
      </c>
      <c r="D46" s="32" t="s">
        <v>42</v>
      </c>
      <c r="E46" s="34" t="s">
        <v>130</v>
      </c>
      <c r="F46" s="35" t="s">
        <v>88</v>
      </c>
      <c r="G46" s="36">
        <v>1276.24</v>
      </c>
      <c r="H46" s="37">
        <v>0</v>
      </c>
      <c r="I46" s="37">
        <f>ROUND(G46*H46,P4)</f>
        <v>0</v>
      </c>
      <c r="J46" s="32"/>
      <c r="O46" s="38">
        <f>I46*0.21</f>
        <v>0</v>
      </c>
      <c r="P46">
        <v>3</v>
      </c>
    </row>
    <row r="47" spans="1:16" x14ac:dyDescent="0.25">
      <c r="A47" s="32" t="s">
        <v>45</v>
      </c>
      <c r="B47" s="39"/>
      <c r="C47" s="40"/>
      <c r="D47" s="40"/>
      <c r="E47" s="42" t="s">
        <v>42</v>
      </c>
      <c r="F47" s="40"/>
      <c r="G47" s="40"/>
      <c r="H47" s="40"/>
      <c r="I47" s="40"/>
      <c r="J47" s="41"/>
    </row>
    <row r="48" spans="1:16" ht="90" x14ac:dyDescent="0.25">
      <c r="A48" s="32" t="s">
        <v>90</v>
      </c>
      <c r="B48" s="39"/>
      <c r="C48" s="40"/>
      <c r="D48" s="40"/>
      <c r="E48" s="46" t="s">
        <v>131</v>
      </c>
      <c r="F48" s="40"/>
      <c r="G48" s="40"/>
      <c r="H48" s="40"/>
      <c r="I48" s="40"/>
      <c r="J48" s="41"/>
    </row>
    <row r="49" spans="1:16" ht="30" x14ac:dyDescent="0.25">
      <c r="A49" s="32" t="s">
        <v>47</v>
      </c>
      <c r="B49" s="39"/>
      <c r="C49" s="40"/>
      <c r="D49" s="40"/>
      <c r="E49" s="34" t="s">
        <v>132</v>
      </c>
      <c r="F49" s="40"/>
      <c r="G49" s="40"/>
      <c r="H49" s="40"/>
      <c r="I49" s="40"/>
      <c r="J49" s="41"/>
    </row>
    <row r="50" spans="1:16" x14ac:dyDescent="0.25">
      <c r="A50" s="32" t="s">
        <v>40</v>
      </c>
      <c r="B50" s="32">
        <v>11</v>
      </c>
      <c r="C50" s="33" t="s">
        <v>133</v>
      </c>
      <c r="D50" s="32" t="s">
        <v>42</v>
      </c>
      <c r="E50" s="34" t="s">
        <v>134</v>
      </c>
      <c r="F50" s="35" t="s">
        <v>88</v>
      </c>
      <c r="G50" s="36">
        <v>94</v>
      </c>
      <c r="H50" s="37">
        <v>0</v>
      </c>
      <c r="I50" s="37">
        <f>ROUND(G50*H50,P4)</f>
        <v>0</v>
      </c>
      <c r="J50" s="32"/>
      <c r="O50" s="38">
        <f>I50*0.21</f>
        <v>0</v>
      </c>
      <c r="P50">
        <v>3</v>
      </c>
    </row>
    <row r="51" spans="1:16" x14ac:dyDescent="0.25">
      <c r="A51" s="32" t="s">
        <v>45</v>
      </c>
      <c r="B51" s="39"/>
      <c r="C51" s="40"/>
      <c r="D51" s="40"/>
      <c r="E51" s="34" t="s">
        <v>127</v>
      </c>
      <c r="F51" s="40"/>
      <c r="G51" s="40"/>
      <c r="H51" s="40"/>
      <c r="I51" s="40"/>
      <c r="J51" s="41"/>
    </row>
    <row r="52" spans="1:16" x14ac:dyDescent="0.25">
      <c r="A52" s="32" t="s">
        <v>90</v>
      </c>
      <c r="B52" s="39"/>
      <c r="C52" s="40"/>
      <c r="D52" s="40"/>
      <c r="E52" s="46" t="s">
        <v>135</v>
      </c>
      <c r="F52" s="40"/>
      <c r="G52" s="40"/>
      <c r="H52" s="40"/>
      <c r="I52" s="40"/>
      <c r="J52" s="41"/>
    </row>
    <row r="53" spans="1:16" ht="30" x14ac:dyDescent="0.25">
      <c r="A53" s="32" t="s">
        <v>47</v>
      </c>
      <c r="B53" s="39"/>
      <c r="C53" s="40"/>
      <c r="D53" s="40"/>
      <c r="E53" s="34" t="s">
        <v>136</v>
      </c>
      <c r="F53" s="40"/>
      <c r="G53" s="40"/>
      <c r="H53" s="40"/>
      <c r="I53" s="40"/>
      <c r="J53" s="41"/>
    </row>
    <row r="54" spans="1:16" x14ac:dyDescent="0.25">
      <c r="A54" s="32" t="s">
        <v>40</v>
      </c>
      <c r="B54" s="32">
        <v>12</v>
      </c>
      <c r="C54" s="33" t="s">
        <v>137</v>
      </c>
      <c r="D54" s="32" t="s">
        <v>42</v>
      </c>
      <c r="E54" s="34" t="s">
        <v>138</v>
      </c>
      <c r="F54" s="35" t="s">
        <v>88</v>
      </c>
      <c r="G54" s="36">
        <v>5.4</v>
      </c>
      <c r="H54" s="37">
        <v>0</v>
      </c>
      <c r="I54" s="37">
        <f>ROUND(G54*H54,P4)</f>
        <v>0</v>
      </c>
      <c r="J54" s="32"/>
      <c r="O54" s="38">
        <f>I54*0.21</f>
        <v>0</v>
      </c>
      <c r="P54">
        <v>3</v>
      </c>
    </row>
    <row r="55" spans="1:16" x14ac:dyDescent="0.25">
      <c r="A55" s="32" t="s">
        <v>45</v>
      </c>
      <c r="B55" s="39"/>
      <c r="C55" s="40"/>
      <c r="D55" s="40"/>
      <c r="E55" s="42" t="s">
        <v>42</v>
      </c>
      <c r="F55" s="40"/>
      <c r="G55" s="40"/>
      <c r="H55" s="40"/>
      <c r="I55" s="40"/>
      <c r="J55" s="41"/>
    </row>
    <row r="56" spans="1:16" x14ac:dyDescent="0.25">
      <c r="A56" s="32" t="s">
        <v>90</v>
      </c>
      <c r="B56" s="39"/>
      <c r="C56" s="40"/>
      <c r="D56" s="40"/>
      <c r="E56" s="46" t="s">
        <v>139</v>
      </c>
      <c r="F56" s="40"/>
      <c r="G56" s="40"/>
      <c r="H56" s="40"/>
      <c r="I56" s="40"/>
      <c r="J56" s="41"/>
    </row>
    <row r="57" spans="1:16" ht="90" x14ac:dyDescent="0.25">
      <c r="A57" s="32" t="s">
        <v>47</v>
      </c>
      <c r="B57" s="39"/>
      <c r="C57" s="40"/>
      <c r="D57" s="40"/>
      <c r="E57" s="34" t="s">
        <v>140</v>
      </c>
      <c r="F57" s="40"/>
      <c r="G57" s="40"/>
      <c r="H57" s="40"/>
      <c r="I57" s="40"/>
      <c r="J57" s="41"/>
    </row>
    <row r="58" spans="1:16" x14ac:dyDescent="0.25">
      <c r="A58" s="32" t="s">
        <v>40</v>
      </c>
      <c r="B58" s="32">
        <v>13</v>
      </c>
      <c r="C58" s="33" t="s">
        <v>141</v>
      </c>
      <c r="D58" s="32" t="s">
        <v>42</v>
      </c>
      <c r="E58" s="34" t="s">
        <v>142</v>
      </c>
      <c r="F58" s="35" t="s">
        <v>143</v>
      </c>
      <c r="G58" s="36">
        <v>6</v>
      </c>
      <c r="H58" s="37">
        <v>0</v>
      </c>
      <c r="I58" s="37">
        <f>ROUND(G58*H58,P4)</f>
        <v>0</v>
      </c>
      <c r="J58" s="32"/>
      <c r="O58" s="38">
        <f>I58*0.21</f>
        <v>0</v>
      </c>
      <c r="P58">
        <v>3</v>
      </c>
    </row>
    <row r="59" spans="1:16" x14ac:dyDescent="0.25">
      <c r="A59" s="32" t="s">
        <v>45</v>
      </c>
      <c r="B59" s="39"/>
      <c r="C59" s="40"/>
      <c r="D59" s="40"/>
      <c r="E59" s="42" t="s">
        <v>42</v>
      </c>
      <c r="F59" s="40"/>
      <c r="G59" s="40"/>
      <c r="H59" s="40"/>
      <c r="I59" s="40"/>
      <c r="J59" s="41"/>
    </row>
    <row r="60" spans="1:16" ht="90" x14ac:dyDescent="0.25">
      <c r="A60" s="32" t="s">
        <v>47</v>
      </c>
      <c r="B60" s="39"/>
      <c r="C60" s="40"/>
      <c r="D60" s="40"/>
      <c r="E60" s="34" t="s">
        <v>140</v>
      </c>
      <c r="F60" s="40"/>
      <c r="G60" s="40"/>
      <c r="H60" s="40"/>
      <c r="I60" s="40"/>
      <c r="J60" s="41"/>
    </row>
    <row r="61" spans="1:16" x14ac:dyDescent="0.25">
      <c r="A61" s="32" t="s">
        <v>40</v>
      </c>
      <c r="B61" s="32">
        <v>14</v>
      </c>
      <c r="C61" s="33" t="s">
        <v>144</v>
      </c>
      <c r="D61" s="32" t="s">
        <v>42</v>
      </c>
      <c r="E61" s="34" t="s">
        <v>145</v>
      </c>
      <c r="F61" s="35" t="s">
        <v>88</v>
      </c>
      <c r="G61" s="36">
        <v>9.5500000000000007</v>
      </c>
      <c r="H61" s="37">
        <v>0</v>
      </c>
      <c r="I61" s="37">
        <f>ROUND(G61*H61,P4)</f>
        <v>0</v>
      </c>
      <c r="J61" s="32"/>
      <c r="O61" s="38">
        <f>I61*0.21</f>
        <v>0</v>
      </c>
      <c r="P61">
        <v>3</v>
      </c>
    </row>
    <row r="62" spans="1:16" x14ac:dyDescent="0.25">
      <c r="A62" s="32" t="s">
        <v>45</v>
      </c>
      <c r="B62" s="39"/>
      <c r="C62" s="40"/>
      <c r="D62" s="40"/>
      <c r="E62" s="34" t="s">
        <v>146</v>
      </c>
      <c r="F62" s="40"/>
      <c r="G62" s="40"/>
      <c r="H62" s="40"/>
      <c r="I62" s="40"/>
      <c r="J62" s="41"/>
    </row>
    <row r="63" spans="1:16" x14ac:dyDescent="0.25">
      <c r="A63" s="32" t="s">
        <v>90</v>
      </c>
      <c r="B63" s="39"/>
      <c r="C63" s="40"/>
      <c r="D63" s="40"/>
      <c r="E63" s="46" t="s">
        <v>147</v>
      </c>
      <c r="F63" s="40"/>
      <c r="G63" s="40"/>
      <c r="H63" s="40"/>
      <c r="I63" s="40"/>
      <c r="J63" s="41"/>
    </row>
    <row r="64" spans="1:16" ht="409.5" x14ac:dyDescent="0.25">
      <c r="A64" s="32" t="s">
        <v>47</v>
      </c>
      <c r="B64" s="39"/>
      <c r="C64" s="40"/>
      <c r="D64" s="40"/>
      <c r="E64" s="34" t="s">
        <v>148</v>
      </c>
      <c r="F64" s="40"/>
      <c r="G64" s="40"/>
      <c r="H64" s="40"/>
      <c r="I64" s="40"/>
      <c r="J64" s="41"/>
    </row>
    <row r="65" spans="1:16" x14ac:dyDescent="0.25">
      <c r="A65" s="32" t="s">
        <v>40</v>
      </c>
      <c r="B65" s="32">
        <v>15</v>
      </c>
      <c r="C65" s="33" t="s">
        <v>149</v>
      </c>
      <c r="D65" s="32" t="s">
        <v>42</v>
      </c>
      <c r="E65" s="34" t="s">
        <v>150</v>
      </c>
      <c r="F65" s="35" t="s">
        <v>88</v>
      </c>
      <c r="G65" s="36">
        <v>3.21</v>
      </c>
      <c r="H65" s="37">
        <v>0</v>
      </c>
      <c r="I65" s="37">
        <f>ROUND(G65*H65,P4)</f>
        <v>0</v>
      </c>
      <c r="J65" s="32"/>
      <c r="O65" s="38">
        <f>I65*0.21</f>
        <v>0</v>
      </c>
      <c r="P65">
        <v>3</v>
      </c>
    </row>
    <row r="66" spans="1:16" x14ac:dyDescent="0.25">
      <c r="A66" s="32" t="s">
        <v>45</v>
      </c>
      <c r="B66" s="39"/>
      <c r="C66" s="40"/>
      <c r="D66" s="40"/>
      <c r="E66" s="34" t="s">
        <v>127</v>
      </c>
      <c r="F66" s="40"/>
      <c r="G66" s="40"/>
      <c r="H66" s="40"/>
      <c r="I66" s="40"/>
      <c r="J66" s="41"/>
    </row>
    <row r="67" spans="1:16" x14ac:dyDescent="0.25">
      <c r="A67" s="32" t="s">
        <v>90</v>
      </c>
      <c r="B67" s="39"/>
      <c r="C67" s="40"/>
      <c r="D67" s="40"/>
      <c r="E67" s="46" t="s">
        <v>151</v>
      </c>
      <c r="F67" s="40"/>
      <c r="G67" s="40"/>
      <c r="H67" s="40"/>
      <c r="I67" s="40"/>
      <c r="J67" s="41"/>
    </row>
    <row r="68" spans="1:16" ht="409.5" x14ac:dyDescent="0.25">
      <c r="A68" s="32" t="s">
        <v>47</v>
      </c>
      <c r="B68" s="39"/>
      <c r="C68" s="40"/>
      <c r="D68" s="40"/>
      <c r="E68" s="34" t="s">
        <v>148</v>
      </c>
      <c r="F68" s="40"/>
      <c r="G68" s="40"/>
      <c r="H68" s="40"/>
      <c r="I68" s="40"/>
      <c r="J68" s="41"/>
    </row>
    <row r="69" spans="1:16" x14ac:dyDescent="0.25">
      <c r="A69" s="32" t="s">
        <v>40</v>
      </c>
      <c r="B69" s="32">
        <v>16</v>
      </c>
      <c r="C69" s="33" t="s">
        <v>152</v>
      </c>
      <c r="D69" s="32" t="s">
        <v>42</v>
      </c>
      <c r="E69" s="34" t="s">
        <v>153</v>
      </c>
      <c r="F69" s="35" t="s">
        <v>88</v>
      </c>
      <c r="G69" s="36">
        <v>40.93</v>
      </c>
      <c r="H69" s="37">
        <v>0</v>
      </c>
      <c r="I69" s="37">
        <f>ROUND(G69*H69,P4)</f>
        <v>0</v>
      </c>
      <c r="J69" s="32"/>
      <c r="O69" s="38">
        <f>I69*0.21</f>
        <v>0</v>
      </c>
      <c r="P69">
        <v>3</v>
      </c>
    </row>
    <row r="70" spans="1:16" x14ac:dyDescent="0.25">
      <c r="A70" s="32" t="s">
        <v>45</v>
      </c>
      <c r="B70" s="39"/>
      <c r="C70" s="40"/>
      <c r="D70" s="40"/>
      <c r="E70" s="42" t="s">
        <v>42</v>
      </c>
      <c r="F70" s="40"/>
      <c r="G70" s="40"/>
      <c r="H70" s="40"/>
      <c r="I70" s="40"/>
      <c r="J70" s="41"/>
    </row>
    <row r="71" spans="1:16" ht="45" x14ac:dyDescent="0.25">
      <c r="A71" s="32" t="s">
        <v>90</v>
      </c>
      <c r="B71" s="39"/>
      <c r="C71" s="40"/>
      <c r="D71" s="40"/>
      <c r="E71" s="46" t="s">
        <v>154</v>
      </c>
      <c r="F71" s="40"/>
      <c r="G71" s="40"/>
      <c r="H71" s="40"/>
      <c r="I71" s="40"/>
      <c r="J71" s="41"/>
    </row>
    <row r="72" spans="1:16" ht="409.5" x14ac:dyDescent="0.25">
      <c r="A72" s="32" t="s">
        <v>47</v>
      </c>
      <c r="B72" s="39"/>
      <c r="C72" s="40"/>
      <c r="D72" s="40"/>
      <c r="E72" s="34" t="s">
        <v>148</v>
      </c>
      <c r="F72" s="40"/>
      <c r="G72" s="40"/>
      <c r="H72" s="40"/>
      <c r="I72" s="40"/>
      <c r="J72" s="41"/>
    </row>
    <row r="73" spans="1:16" x14ac:dyDescent="0.25">
      <c r="A73" s="32" t="s">
        <v>40</v>
      </c>
      <c r="B73" s="32">
        <v>17</v>
      </c>
      <c r="C73" s="33" t="s">
        <v>155</v>
      </c>
      <c r="D73" s="32" t="s">
        <v>42</v>
      </c>
      <c r="E73" s="34" t="s">
        <v>156</v>
      </c>
      <c r="F73" s="35" t="s">
        <v>88</v>
      </c>
      <c r="G73" s="36">
        <v>29.89</v>
      </c>
      <c r="H73" s="37">
        <v>0</v>
      </c>
      <c r="I73" s="37">
        <f>ROUND(G73*H73,P4)</f>
        <v>0</v>
      </c>
      <c r="J73" s="32"/>
      <c r="O73" s="38">
        <f>I73*0.21</f>
        <v>0</v>
      </c>
      <c r="P73">
        <v>3</v>
      </c>
    </row>
    <row r="74" spans="1:16" x14ac:dyDescent="0.25">
      <c r="A74" s="32" t="s">
        <v>45</v>
      </c>
      <c r="B74" s="39"/>
      <c r="C74" s="40"/>
      <c r="D74" s="40"/>
      <c r="E74" s="34" t="s">
        <v>127</v>
      </c>
      <c r="F74" s="40"/>
      <c r="G74" s="40"/>
      <c r="H74" s="40"/>
      <c r="I74" s="40"/>
      <c r="J74" s="41"/>
    </row>
    <row r="75" spans="1:16" x14ac:dyDescent="0.25">
      <c r="A75" s="32" t="s">
        <v>90</v>
      </c>
      <c r="B75" s="39"/>
      <c r="C75" s="40"/>
      <c r="D75" s="40"/>
      <c r="E75" s="46" t="s">
        <v>157</v>
      </c>
      <c r="F75" s="40"/>
      <c r="G75" s="40"/>
      <c r="H75" s="40"/>
      <c r="I75" s="40"/>
      <c r="J75" s="41"/>
    </row>
    <row r="76" spans="1:16" ht="409.5" x14ac:dyDescent="0.25">
      <c r="A76" s="32" t="s">
        <v>47</v>
      </c>
      <c r="B76" s="39"/>
      <c r="C76" s="40"/>
      <c r="D76" s="40"/>
      <c r="E76" s="34" t="s">
        <v>148</v>
      </c>
      <c r="F76" s="40"/>
      <c r="G76" s="40"/>
      <c r="H76" s="40"/>
      <c r="I76" s="40"/>
      <c r="J76" s="41"/>
    </row>
    <row r="77" spans="1:16" ht="30" x14ac:dyDescent="0.25">
      <c r="A77" s="32" t="s">
        <v>40</v>
      </c>
      <c r="B77" s="32">
        <v>18</v>
      </c>
      <c r="C77" s="33" t="s">
        <v>158</v>
      </c>
      <c r="D77" s="32" t="s">
        <v>42</v>
      </c>
      <c r="E77" s="34" t="s">
        <v>159</v>
      </c>
      <c r="F77" s="35" t="s">
        <v>88</v>
      </c>
      <c r="G77" s="36">
        <v>1310.6980000000001</v>
      </c>
      <c r="H77" s="37">
        <v>0</v>
      </c>
      <c r="I77" s="37">
        <f>ROUND(G77*H77,P4)</f>
        <v>0</v>
      </c>
      <c r="J77" s="32"/>
      <c r="O77" s="38">
        <f>I77*0.21</f>
        <v>0</v>
      </c>
      <c r="P77">
        <v>3</v>
      </c>
    </row>
    <row r="78" spans="1:16" x14ac:dyDescent="0.25">
      <c r="A78" s="32" t="s">
        <v>45</v>
      </c>
      <c r="B78" s="39"/>
      <c r="C78" s="40"/>
      <c r="D78" s="40"/>
      <c r="E78" s="34" t="s">
        <v>160</v>
      </c>
      <c r="F78" s="40"/>
      <c r="G78" s="40"/>
      <c r="H78" s="40"/>
      <c r="I78" s="40"/>
      <c r="J78" s="41"/>
    </row>
    <row r="79" spans="1:16" ht="120" x14ac:dyDescent="0.25">
      <c r="A79" s="32" t="s">
        <v>90</v>
      </c>
      <c r="B79" s="39"/>
      <c r="C79" s="40"/>
      <c r="D79" s="40"/>
      <c r="E79" s="46" t="s">
        <v>161</v>
      </c>
      <c r="F79" s="40"/>
      <c r="G79" s="40"/>
      <c r="H79" s="40"/>
      <c r="I79" s="40"/>
      <c r="J79" s="41"/>
    </row>
    <row r="80" spans="1:16" ht="120" x14ac:dyDescent="0.25">
      <c r="A80" s="32" t="s">
        <v>47</v>
      </c>
      <c r="B80" s="39"/>
      <c r="C80" s="40"/>
      <c r="D80" s="40"/>
      <c r="E80" s="34" t="s">
        <v>162</v>
      </c>
      <c r="F80" s="40"/>
      <c r="G80" s="40"/>
      <c r="H80" s="40"/>
      <c r="I80" s="40"/>
      <c r="J80" s="41"/>
    </row>
    <row r="81" spans="1:16" x14ac:dyDescent="0.25">
      <c r="A81" s="32" t="s">
        <v>40</v>
      </c>
      <c r="B81" s="32">
        <v>19</v>
      </c>
      <c r="C81" s="33" t="s">
        <v>163</v>
      </c>
      <c r="D81" s="32" t="s">
        <v>42</v>
      </c>
      <c r="E81" s="34" t="s">
        <v>164</v>
      </c>
      <c r="F81" s="35" t="s">
        <v>88</v>
      </c>
      <c r="G81" s="36">
        <v>47.68</v>
      </c>
      <c r="H81" s="37">
        <v>0</v>
      </c>
      <c r="I81" s="37">
        <f>ROUND(G81*H81,P4)</f>
        <v>0</v>
      </c>
      <c r="J81" s="32"/>
      <c r="O81" s="38">
        <f>I81*0.21</f>
        <v>0</v>
      </c>
      <c r="P81">
        <v>3</v>
      </c>
    </row>
    <row r="82" spans="1:16" x14ac:dyDescent="0.25">
      <c r="A82" s="32" t="s">
        <v>45</v>
      </c>
      <c r="B82" s="39"/>
      <c r="C82" s="40"/>
      <c r="D82" s="40"/>
      <c r="E82" s="34" t="s">
        <v>165</v>
      </c>
      <c r="F82" s="40"/>
      <c r="G82" s="40"/>
      <c r="H82" s="40"/>
      <c r="I82" s="40"/>
      <c r="J82" s="41"/>
    </row>
    <row r="83" spans="1:16" x14ac:dyDescent="0.25">
      <c r="A83" s="32" t="s">
        <v>90</v>
      </c>
      <c r="B83" s="39"/>
      <c r="C83" s="40"/>
      <c r="D83" s="40"/>
      <c r="E83" s="46" t="s">
        <v>166</v>
      </c>
      <c r="F83" s="40"/>
      <c r="G83" s="40"/>
      <c r="H83" s="40"/>
      <c r="I83" s="40"/>
      <c r="J83" s="41"/>
    </row>
    <row r="84" spans="1:16" ht="105" x14ac:dyDescent="0.25">
      <c r="A84" s="32" t="s">
        <v>47</v>
      </c>
      <c r="B84" s="39"/>
      <c r="C84" s="40"/>
      <c r="D84" s="40"/>
      <c r="E84" s="34" t="s">
        <v>167</v>
      </c>
      <c r="F84" s="40"/>
      <c r="G84" s="40"/>
      <c r="H84" s="40"/>
      <c r="I84" s="40"/>
      <c r="J84" s="41"/>
    </row>
    <row r="85" spans="1:16" x14ac:dyDescent="0.25">
      <c r="A85" s="32" t="s">
        <v>40</v>
      </c>
      <c r="B85" s="32">
        <v>20</v>
      </c>
      <c r="C85" s="33" t="s">
        <v>168</v>
      </c>
      <c r="D85" s="32" t="s">
        <v>42</v>
      </c>
      <c r="E85" s="34" t="s">
        <v>169</v>
      </c>
      <c r="F85" s="35" t="s">
        <v>88</v>
      </c>
      <c r="G85" s="36">
        <v>693</v>
      </c>
      <c r="H85" s="37">
        <v>0</v>
      </c>
      <c r="I85" s="37">
        <f>ROUND(G85*H85,P4)</f>
        <v>0</v>
      </c>
      <c r="J85" s="32"/>
      <c r="O85" s="38">
        <f>I85*0.21</f>
        <v>0</v>
      </c>
      <c r="P85">
        <v>3</v>
      </c>
    </row>
    <row r="86" spans="1:16" ht="30" x14ac:dyDescent="0.25">
      <c r="A86" s="32" t="s">
        <v>45</v>
      </c>
      <c r="B86" s="39"/>
      <c r="C86" s="40"/>
      <c r="D86" s="40"/>
      <c r="E86" s="34" t="s">
        <v>170</v>
      </c>
      <c r="F86" s="40"/>
      <c r="G86" s="40"/>
      <c r="H86" s="40"/>
      <c r="I86" s="40"/>
      <c r="J86" s="41"/>
    </row>
    <row r="87" spans="1:16" x14ac:dyDescent="0.25">
      <c r="A87" s="32" t="s">
        <v>90</v>
      </c>
      <c r="B87" s="39"/>
      <c r="C87" s="40"/>
      <c r="D87" s="40"/>
      <c r="E87" s="46" t="s">
        <v>171</v>
      </c>
      <c r="F87" s="40"/>
      <c r="G87" s="40"/>
      <c r="H87" s="40"/>
      <c r="I87" s="40"/>
      <c r="J87" s="41"/>
    </row>
    <row r="88" spans="1:16" ht="405" x14ac:dyDescent="0.25">
      <c r="A88" s="32" t="s">
        <v>47</v>
      </c>
      <c r="B88" s="39"/>
      <c r="C88" s="40"/>
      <c r="D88" s="40"/>
      <c r="E88" s="34" t="s">
        <v>172</v>
      </c>
      <c r="F88" s="40"/>
      <c r="G88" s="40"/>
      <c r="H88" s="40"/>
      <c r="I88" s="40"/>
      <c r="J88" s="41"/>
    </row>
    <row r="89" spans="1:16" x14ac:dyDescent="0.25">
      <c r="A89" s="32" t="s">
        <v>40</v>
      </c>
      <c r="B89" s="32">
        <v>21</v>
      </c>
      <c r="C89" s="33" t="s">
        <v>173</v>
      </c>
      <c r="D89" s="32" t="s">
        <v>42</v>
      </c>
      <c r="E89" s="34" t="s">
        <v>174</v>
      </c>
      <c r="F89" s="35" t="s">
        <v>88</v>
      </c>
      <c r="G89" s="36">
        <v>70.5</v>
      </c>
      <c r="H89" s="37">
        <v>0</v>
      </c>
      <c r="I89" s="37">
        <f>ROUND(G89*H89,P4)</f>
        <v>0</v>
      </c>
      <c r="J89" s="32"/>
      <c r="O89" s="38">
        <f>I89*0.21</f>
        <v>0</v>
      </c>
      <c r="P89">
        <v>3</v>
      </c>
    </row>
    <row r="90" spans="1:16" x14ac:dyDescent="0.25">
      <c r="A90" s="32" t="s">
        <v>45</v>
      </c>
      <c r="B90" s="39"/>
      <c r="C90" s="40"/>
      <c r="D90" s="40"/>
      <c r="E90" s="34" t="s">
        <v>175</v>
      </c>
      <c r="F90" s="40"/>
      <c r="G90" s="40"/>
      <c r="H90" s="40"/>
      <c r="I90" s="40"/>
      <c r="J90" s="41"/>
    </row>
    <row r="91" spans="1:16" x14ac:dyDescent="0.25">
      <c r="A91" s="32" t="s">
        <v>90</v>
      </c>
      <c r="B91" s="39"/>
      <c r="C91" s="40"/>
      <c r="D91" s="40"/>
      <c r="E91" s="46" t="s">
        <v>176</v>
      </c>
      <c r="F91" s="40"/>
      <c r="G91" s="40"/>
      <c r="H91" s="40"/>
      <c r="I91" s="40"/>
      <c r="J91" s="41"/>
    </row>
    <row r="92" spans="1:16" ht="360" x14ac:dyDescent="0.25">
      <c r="A92" s="32" t="s">
        <v>47</v>
      </c>
      <c r="B92" s="39"/>
      <c r="C92" s="40"/>
      <c r="D92" s="40"/>
      <c r="E92" s="34" t="s">
        <v>177</v>
      </c>
      <c r="F92" s="40"/>
      <c r="G92" s="40"/>
      <c r="H92" s="40"/>
      <c r="I92" s="40"/>
      <c r="J92" s="41"/>
    </row>
    <row r="93" spans="1:16" x14ac:dyDescent="0.25">
      <c r="A93" s="32" t="s">
        <v>40</v>
      </c>
      <c r="B93" s="32">
        <v>22</v>
      </c>
      <c r="C93" s="33" t="s">
        <v>178</v>
      </c>
      <c r="D93" s="32" t="s">
        <v>42</v>
      </c>
      <c r="E93" s="34" t="s">
        <v>179</v>
      </c>
      <c r="F93" s="35" t="s">
        <v>88</v>
      </c>
      <c r="G93" s="36">
        <v>47.98</v>
      </c>
      <c r="H93" s="37">
        <v>0</v>
      </c>
      <c r="I93" s="37">
        <f>ROUND(G93*H93,P4)</f>
        <v>0</v>
      </c>
      <c r="J93" s="32"/>
      <c r="O93" s="38">
        <f>I93*0.21</f>
        <v>0</v>
      </c>
      <c r="P93">
        <v>3</v>
      </c>
    </row>
    <row r="94" spans="1:16" x14ac:dyDescent="0.25">
      <c r="A94" s="32" t="s">
        <v>45</v>
      </c>
      <c r="B94" s="39"/>
      <c r="C94" s="40"/>
      <c r="D94" s="40"/>
      <c r="E94" s="42" t="s">
        <v>42</v>
      </c>
      <c r="F94" s="40"/>
      <c r="G94" s="40"/>
      <c r="H94" s="40"/>
      <c r="I94" s="40"/>
      <c r="J94" s="41"/>
    </row>
    <row r="95" spans="1:16" ht="45" x14ac:dyDescent="0.25">
      <c r="A95" s="32" t="s">
        <v>90</v>
      </c>
      <c r="B95" s="39"/>
      <c r="C95" s="40"/>
      <c r="D95" s="40"/>
      <c r="E95" s="46" t="s">
        <v>180</v>
      </c>
      <c r="F95" s="40"/>
      <c r="G95" s="40"/>
      <c r="H95" s="40"/>
      <c r="I95" s="40"/>
      <c r="J95" s="41"/>
    </row>
    <row r="96" spans="1:16" ht="345" x14ac:dyDescent="0.25">
      <c r="A96" s="32" t="s">
        <v>47</v>
      </c>
      <c r="B96" s="39"/>
      <c r="C96" s="40"/>
      <c r="D96" s="40"/>
      <c r="E96" s="34" t="s">
        <v>181</v>
      </c>
      <c r="F96" s="40"/>
      <c r="G96" s="40"/>
      <c r="H96" s="40"/>
      <c r="I96" s="40"/>
      <c r="J96" s="41"/>
    </row>
    <row r="97" spans="1:16" x14ac:dyDescent="0.25">
      <c r="A97" s="32" t="s">
        <v>40</v>
      </c>
      <c r="B97" s="32">
        <v>23</v>
      </c>
      <c r="C97" s="33" t="s">
        <v>182</v>
      </c>
      <c r="D97" s="32" t="s">
        <v>42</v>
      </c>
      <c r="E97" s="34" t="s">
        <v>183</v>
      </c>
      <c r="F97" s="35" t="s">
        <v>88</v>
      </c>
      <c r="G97" s="36">
        <v>19.64</v>
      </c>
      <c r="H97" s="37">
        <v>0</v>
      </c>
      <c r="I97" s="37">
        <f>ROUND(G97*H97,P4)</f>
        <v>0</v>
      </c>
      <c r="J97" s="32"/>
      <c r="O97" s="38">
        <f>I97*0.21</f>
        <v>0</v>
      </c>
      <c r="P97">
        <v>3</v>
      </c>
    </row>
    <row r="98" spans="1:16" x14ac:dyDescent="0.25">
      <c r="A98" s="32" t="s">
        <v>45</v>
      </c>
      <c r="B98" s="39"/>
      <c r="C98" s="40"/>
      <c r="D98" s="40"/>
      <c r="E98" s="34" t="s">
        <v>184</v>
      </c>
      <c r="F98" s="40"/>
      <c r="G98" s="40"/>
      <c r="H98" s="40"/>
      <c r="I98" s="40"/>
      <c r="J98" s="41"/>
    </row>
    <row r="99" spans="1:16" x14ac:dyDescent="0.25">
      <c r="A99" s="32" t="s">
        <v>90</v>
      </c>
      <c r="B99" s="39"/>
      <c r="C99" s="40"/>
      <c r="D99" s="40"/>
      <c r="E99" s="46" t="s">
        <v>185</v>
      </c>
      <c r="F99" s="40"/>
      <c r="G99" s="40"/>
      <c r="H99" s="40"/>
      <c r="I99" s="40"/>
      <c r="J99" s="41"/>
    </row>
    <row r="100" spans="1:16" ht="409.5" x14ac:dyDescent="0.25">
      <c r="A100" s="32" t="s">
        <v>47</v>
      </c>
      <c r="B100" s="39"/>
      <c r="C100" s="40"/>
      <c r="D100" s="40"/>
      <c r="E100" s="34" t="s">
        <v>186</v>
      </c>
      <c r="F100" s="40"/>
      <c r="G100" s="40"/>
      <c r="H100" s="40"/>
      <c r="I100" s="40"/>
      <c r="J100" s="41"/>
    </row>
    <row r="101" spans="1:16" x14ac:dyDescent="0.25">
      <c r="A101" s="32" t="s">
        <v>40</v>
      </c>
      <c r="B101" s="32">
        <v>24</v>
      </c>
      <c r="C101" s="33" t="s">
        <v>187</v>
      </c>
      <c r="D101" s="32" t="s">
        <v>42</v>
      </c>
      <c r="E101" s="34" t="s">
        <v>188</v>
      </c>
      <c r="F101" s="35" t="s">
        <v>189</v>
      </c>
      <c r="G101" s="36">
        <v>1146</v>
      </c>
      <c r="H101" s="37">
        <v>0</v>
      </c>
      <c r="I101" s="37">
        <f>ROUND(G101*H101,P4)</f>
        <v>0</v>
      </c>
      <c r="J101" s="32"/>
      <c r="O101" s="38">
        <f>I101*0.21</f>
        <v>0</v>
      </c>
      <c r="P101">
        <v>3</v>
      </c>
    </row>
    <row r="102" spans="1:16" x14ac:dyDescent="0.25">
      <c r="A102" s="32" t="s">
        <v>45</v>
      </c>
      <c r="B102" s="39"/>
      <c r="C102" s="40"/>
      <c r="D102" s="40"/>
      <c r="E102" s="42" t="s">
        <v>42</v>
      </c>
      <c r="F102" s="40"/>
      <c r="G102" s="40"/>
      <c r="H102" s="40"/>
      <c r="I102" s="40"/>
      <c r="J102" s="41"/>
    </row>
    <row r="103" spans="1:16" x14ac:dyDescent="0.25">
      <c r="A103" s="32" t="s">
        <v>90</v>
      </c>
      <c r="B103" s="39"/>
      <c r="C103" s="40"/>
      <c r="D103" s="40"/>
      <c r="E103" s="46" t="s">
        <v>190</v>
      </c>
      <c r="F103" s="40"/>
      <c r="G103" s="40"/>
      <c r="H103" s="40"/>
      <c r="I103" s="40"/>
      <c r="J103" s="41"/>
    </row>
    <row r="104" spans="1:16" ht="30" x14ac:dyDescent="0.25">
      <c r="A104" s="32" t="s">
        <v>47</v>
      </c>
      <c r="B104" s="39"/>
      <c r="C104" s="40"/>
      <c r="D104" s="40"/>
      <c r="E104" s="34" t="s">
        <v>191</v>
      </c>
      <c r="F104" s="40"/>
      <c r="G104" s="40"/>
      <c r="H104" s="40"/>
      <c r="I104" s="40"/>
      <c r="J104" s="41"/>
    </row>
    <row r="105" spans="1:16" x14ac:dyDescent="0.25">
      <c r="A105" s="32" t="s">
        <v>40</v>
      </c>
      <c r="B105" s="32">
        <v>25</v>
      </c>
      <c r="C105" s="33" t="s">
        <v>192</v>
      </c>
      <c r="D105" s="32" t="s">
        <v>42</v>
      </c>
      <c r="E105" s="34" t="s">
        <v>193</v>
      </c>
      <c r="F105" s="35" t="s">
        <v>189</v>
      </c>
      <c r="G105" s="36">
        <v>421.8</v>
      </c>
      <c r="H105" s="37">
        <v>0</v>
      </c>
      <c r="I105" s="37">
        <f>ROUND(G105*H105,P4)</f>
        <v>0</v>
      </c>
      <c r="J105" s="32"/>
      <c r="O105" s="38">
        <f>I105*0.21</f>
        <v>0</v>
      </c>
      <c r="P105">
        <v>3</v>
      </c>
    </row>
    <row r="106" spans="1:16" x14ac:dyDescent="0.25">
      <c r="A106" s="32" t="s">
        <v>45</v>
      </c>
      <c r="B106" s="39"/>
      <c r="C106" s="40"/>
      <c r="D106" s="40"/>
      <c r="E106" s="34" t="s">
        <v>194</v>
      </c>
      <c r="F106" s="40"/>
      <c r="G106" s="40"/>
      <c r="H106" s="40"/>
      <c r="I106" s="40"/>
      <c r="J106" s="41"/>
    </row>
    <row r="107" spans="1:16" x14ac:dyDescent="0.25">
      <c r="A107" s="32" t="s">
        <v>90</v>
      </c>
      <c r="B107" s="39"/>
      <c r="C107" s="40"/>
      <c r="D107" s="40"/>
      <c r="E107" s="46" t="s">
        <v>195</v>
      </c>
      <c r="F107" s="40"/>
      <c r="G107" s="40"/>
      <c r="H107" s="40"/>
      <c r="I107" s="40"/>
      <c r="J107" s="41"/>
    </row>
    <row r="108" spans="1:16" x14ac:dyDescent="0.25">
      <c r="A108" s="32" t="s">
        <v>47</v>
      </c>
      <c r="B108" s="39"/>
      <c r="C108" s="40"/>
      <c r="D108" s="40"/>
      <c r="E108" s="34" t="s">
        <v>196</v>
      </c>
      <c r="F108" s="40"/>
      <c r="G108" s="40"/>
      <c r="H108" s="40"/>
      <c r="I108" s="40"/>
      <c r="J108" s="41"/>
    </row>
    <row r="109" spans="1:16" x14ac:dyDescent="0.25">
      <c r="A109" s="32" t="s">
        <v>40</v>
      </c>
      <c r="B109" s="32">
        <v>26</v>
      </c>
      <c r="C109" s="33" t="s">
        <v>197</v>
      </c>
      <c r="D109" s="32" t="s">
        <v>42</v>
      </c>
      <c r="E109" s="34" t="s">
        <v>198</v>
      </c>
      <c r="F109" s="35" t="s">
        <v>189</v>
      </c>
      <c r="G109" s="36">
        <v>421.8</v>
      </c>
      <c r="H109" s="37">
        <v>0</v>
      </c>
      <c r="I109" s="37">
        <f>ROUND(G109*H109,P4)</f>
        <v>0</v>
      </c>
      <c r="J109" s="32"/>
      <c r="O109" s="38">
        <f>I109*0.21</f>
        <v>0</v>
      </c>
      <c r="P109">
        <v>3</v>
      </c>
    </row>
    <row r="110" spans="1:16" x14ac:dyDescent="0.25">
      <c r="A110" s="32" t="s">
        <v>45</v>
      </c>
      <c r="B110" s="39"/>
      <c r="C110" s="40"/>
      <c r="D110" s="40"/>
      <c r="E110" s="42" t="s">
        <v>42</v>
      </c>
      <c r="F110" s="40"/>
      <c r="G110" s="40"/>
      <c r="H110" s="40"/>
      <c r="I110" s="40"/>
      <c r="J110" s="41"/>
    </row>
    <row r="111" spans="1:16" x14ac:dyDescent="0.25">
      <c r="A111" s="32" t="s">
        <v>90</v>
      </c>
      <c r="B111" s="39"/>
      <c r="C111" s="40"/>
      <c r="D111" s="40"/>
      <c r="E111" s="46" t="s">
        <v>195</v>
      </c>
      <c r="F111" s="40"/>
      <c r="G111" s="40"/>
      <c r="H111" s="40"/>
      <c r="I111" s="40"/>
      <c r="J111" s="41"/>
    </row>
    <row r="112" spans="1:16" ht="45" x14ac:dyDescent="0.25">
      <c r="A112" s="32" t="s">
        <v>47</v>
      </c>
      <c r="B112" s="39"/>
      <c r="C112" s="40"/>
      <c r="D112" s="40"/>
      <c r="E112" s="34" t="s">
        <v>199</v>
      </c>
      <c r="F112" s="40"/>
      <c r="G112" s="40"/>
      <c r="H112" s="40"/>
      <c r="I112" s="40"/>
      <c r="J112" s="41"/>
    </row>
    <row r="113" spans="1:16" x14ac:dyDescent="0.25">
      <c r="A113" s="32" t="s">
        <v>40</v>
      </c>
      <c r="B113" s="32">
        <v>27</v>
      </c>
      <c r="C113" s="33" t="s">
        <v>200</v>
      </c>
      <c r="D113" s="32" t="s">
        <v>42</v>
      </c>
      <c r="E113" s="34" t="s">
        <v>201</v>
      </c>
      <c r="F113" s="35" t="s">
        <v>189</v>
      </c>
      <c r="G113" s="36">
        <v>421.8</v>
      </c>
      <c r="H113" s="37">
        <v>0</v>
      </c>
      <c r="I113" s="37">
        <f>ROUND(G113*H113,P4)</f>
        <v>0</v>
      </c>
      <c r="J113" s="32"/>
      <c r="O113" s="38">
        <f>I113*0.21</f>
        <v>0</v>
      </c>
      <c r="P113">
        <v>3</v>
      </c>
    </row>
    <row r="114" spans="1:16" x14ac:dyDescent="0.25">
      <c r="A114" s="32" t="s">
        <v>45</v>
      </c>
      <c r="B114" s="39"/>
      <c r="C114" s="40"/>
      <c r="D114" s="40"/>
      <c r="E114" s="42" t="s">
        <v>42</v>
      </c>
      <c r="F114" s="40"/>
      <c r="G114" s="40"/>
      <c r="H114" s="40"/>
      <c r="I114" s="40"/>
      <c r="J114" s="41"/>
    </row>
    <row r="115" spans="1:16" x14ac:dyDescent="0.25">
      <c r="A115" s="32" t="s">
        <v>90</v>
      </c>
      <c r="B115" s="39"/>
      <c r="C115" s="40"/>
      <c r="D115" s="40"/>
      <c r="E115" s="46" t="s">
        <v>195</v>
      </c>
      <c r="F115" s="40"/>
      <c r="G115" s="40"/>
      <c r="H115" s="40"/>
      <c r="I115" s="40"/>
      <c r="J115" s="41"/>
    </row>
    <row r="116" spans="1:16" ht="45" x14ac:dyDescent="0.25">
      <c r="A116" s="32" t="s">
        <v>47</v>
      </c>
      <c r="B116" s="39"/>
      <c r="C116" s="40"/>
      <c r="D116" s="40"/>
      <c r="E116" s="34" t="s">
        <v>202</v>
      </c>
      <c r="F116" s="40"/>
      <c r="G116" s="40"/>
      <c r="H116" s="40"/>
      <c r="I116" s="40"/>
      <c r="J116" s="41"/>
    </row>
    <row r="117" spans="1:16" x14ac:dyDescent="0.25">
      <c r="A117" s="26" t="s">
        <v>37</v>
      </c>
      <c r="B117" s="27"/>
      <c r="C117" s="28" t="s">
        <v>203</v>
      </c>
      <c r="D117" s="29"/>
      <c r="E117" s="26" t="s">
        <v>204</v>
      </c>
      <c r="F117" s="29"/>
      <c r="G117" s="29"/>
      <c r="H117" s="29"/>
      <c r="I117" s="30">
        <f>SUMIFS(I118:I133,A118:A133,"P")</f>
        <v>0</v>
      </c>
      <c r="J117" s="31"/>
    </row>
    <row r="118" spans="1:16" x14ac:dyDescent="0.25">
      <c r="A118" s="32" t="s">
        <v>40</v>
      </c>
      <c r="B118" s="32">
        <v>28</v>
      </c>
      <c r="C118" s="33" t="s">
        <v>205</v>
      </c>
      <c r="D118" s="32" t="s">
        <v>42</v>
      </c>
      <c r="E118" s="34" t="s">
        <v>206</v>
      </c>
      <c r="F118" s="35" t="s">
        <v>207</v>
      </c>
      <c r="G118" s="36">
        <v>298</v>
      </c>
      <c r="H118" s="37">
        <v>0</v>
      </c>
      <c r="I118" s="37">
        <f>ROUND(G118*H118,P4)</f>
        <v>0</v>
      </c>
      <c r="J118" s="32"/>
      <c r="O118" s="38">
        <f>I118*0.21</f>
        <v>0</v>
      </c>
      <c r="P118">
        <v>3</v>
      </c>
    </row>
    <row r="119" spans="1:16" x14ac:dyDescent="0.25">
      <c r="A119" s="32" t="s">
        <v>45</v>
      </c>
      <c r="B119" s="39"/>
      <c r="C119" s="40"/>
      <c r="D119" s="40"/>
      <c r="E119" s="34" t="s">
        <v>208</v>
      </c>
      <c r="F119" s="40"/>
      <c r="G119" s="40"/>
      <c r="H119" s="40"/>
      <c r="I119" s="40"/>
      <c r="J119" s="41"/>
    </row>
    <row r="120" spans="1:16" x14ac:dyDescent="0.25">
      <c r="A120" s="32" t="s">
        <v>90</v>
      </c>
      <c r="B120" s="39"/>
      <c r="C120" s="40"/>
      <c r="D120" s="40"/>
      <c r="E120" s="46" t="s">
        <v>209</v>
      </c>
      <c r="F120" s="40"/>
      <c r="G120" s="40"/>
      <c r="H120" s="40"/>
      <c r="I120" s="40"/>
      <c r="J120" s="41"/>
    </row>
    <row r="121" spans="1:16" ht="195" x14ac:dyDescent="0.25">
      <c r="A121" s="32" t="s">
        <v>47</v>
      </c>
      <c r="B121" s="39"/>
      <c r="C121" s="40"/>
      <c r="D121" s="40"/>
      <c r="E121" s="34" t="s">
        <v>210</v>
      </c>
      <c r="F121" s="40"/>
      <c r="G121" s="40"/>
      <c r="H121" s="40"/>
      <c r="I121" s="40"/>
      <c r="J121" s="41"/>
    </row>
    <row r="122" spans="1:16" x14ac:dyDescent="0.25">
      <c r="A122" s="32" t="s">
        <v>40</v>
      </c>
      <c r="B122" s="32">
        <v>29</v>
      </c>
      <c r="C122" s="33" t="s">
        <v>211</v>
      </c>
      <c r="D122" s="32" t="s">
        <v>42</v>
      </c>
      <c r="E122" s="34" t="s">
        <v>212</v>
      </c>
      <c r="F122" s="35" t="s">
        <v>189</v>
      </c>
      <c r="G122" s="36">
        <v>476.8</v>
      </c>
      <c r="H122" s="37">
        <v>0</v>
      </c>
      <c r="I122" s="37">
        <f>ROUND(G122*H122,P4)</f>
        <v>0</v>
      </c>
      <c r="J122" s="32"/>
      <c r="O122" s="38">
        <f>I122*0.21</f>
        <v>0</v>
      </c>
      <c r="P122">
        <v>3</v>
      </c>
    </row>
    <row r="123" spans="1:16" x14ac:dyDescent="0.25">
      <c r="A123" s="32" t="s">
        <v>45</v>
      </c>
      <c r="B123" s="39"/>
      <c r="C123" s="40"/>
      <c r="D123" s="40"/>
      <c r="E123" s="34" t="s">
        <v>213</v>
      </c>
      <c r="F123" s="40"/>
      <c r="G123" s="40"/>
      <c r="H123" s="40"/>
      <c r="I123" s="40"/>
      <c r="J123" s="41"/>
    </row>
    <row r="124" spans="1:16" x14ac:dyDescent="0.25">
      <c r="A124" s="32" t="s">
        <v>90</v>
      </c>
      <c r="B124" s="39"/>
      <c r="C124" s="40"/>
      <c r="D124" s="40"/>
      <c r="E124" s="46" t="s">
        <v>214</v>
      </c>
      <c r="F124" s="40"/>
      <c r="G124" s="40"/>
      <c r="H124" s="40"/>
      <c r="I124" s="40"/>
      <c r="J124" s="41"/>
    </row>
    <row r="125" spans="1:16" ht="75" x14ac:dyDescent="0.25">
      <c r="A125" s="32" t="s">
        <v>47</v>
      </c>
      <c r="B125" s="39"/>
      <c r="C125" s="40"/>
      <c r="D125" s="40"/>
      <c r="E125" s="34" t="s">
        <v>215</v>
      </c>
      <c r="F125" s="40"/>
      <c r="G125" s="40"/>
      <c r="H125" s="40"/>
      <c r="I125" s="40"/>
      <c r="J125" s="41"/>
    </row>
    <row r="126" spans="1:16" x14ac:dyDescent="0.25">
      <c r="A126" s="32" t="s">
        <v>40</v>
      </c>
      <c r="B126" s="32">
        <v>30</v>
      </c>
      <c r="C126" s="33" t="s">
        <v>216</v>
      </c>
      <c r="D126" s="32" t="s">
        <v>42</v>
      </c>
      <c r="E126" s="34" t="s">
        <v>217</v>
      </c>
      <c r="F126" s="35" t="s">
        <v>189</v>
      </c>
      <c r="G126" s="36">
        <v>2161.25</v>
      </c>
      <c r="H126" s="37">
        <v>0</v>
      </c>
      <c r="I126" s="37">
        <f>ROUND(G126*H126,P4)</f>
        <v>0</v>
      </c>
      <c r="J126" s="32"/>
      <c r="O126" s="38">
        <f>I126*0.21</f>
        <v>0</v>
      </c>
      <c r="P126">
        <v>3</v>
      </c>
    </row>
    <row r="127" spans="1:16" x14ac:dyDescent="0.25">
      <c r="A127" s="32" t="s">
        <v>45</v>
      </c>
      <c r="B127" s="39"/>
      <c r="C127" s="40"/>
      <c r="D127" s="40"/>
      <c r="E127" s="34" t="s">
        <v>218</v>
      </c>
      <c r="F127" s="40"/>
      <c r="G127" s="40"/>
      <c r="H127" s="40"/>
      <c r="I127" s="40"/>
      <c r="J127" s="41"/>
    </row>
    <row r="128" spans="1:16" x14ac:dyDescent="0.25">
      <c r="A128" s="32" t="s">
        <v>90</v>
      </c>
      <c r="B128" s="39"/>
      <c r="C128" s="40"/>
      <c r="D128" s="40"/>
      <c r="E128" s="46" t="s">
        <v>219</v>
      </c>
      <c r="F128" s="40"/>
      <c r="G128" s="40"/>
      <c r="H128" s="40"/>
      <c r="I128" s="40"/>
      <c r="J128" s="41"/>
    </row>
    <row r="129" spans="1:16" ht="120" x14ac:dyDescent="0.25">
      <c r="A129" s="32" t="s">
        <v>47</v>
      </c>
      <c r="B129" s="39"/>
      <c r="C129" s="40"/>
      <c r="D129" s="40"/>
      <c r="E129" s="34" t="s">
        <v>220</v>
      </c>
      <c r="F129" s="40"/>
      <c r="G129" s="40"/>
      <c r="H129" s="40"/>
      <c r="I129" s="40"/>
      <c r="J129" s="41"/>
    </row>
    <row r="130" spans="1:16" x14ac:dyDescent="0.25">
      <c r="A130" s="32" t="s">
        <v>40</v>
      </c>
      <c r="B130" s="32">
        <v>31</v>
      </c>
      <c r="C130" s="33" t="s">
        <v>221</v>
      </c>
      <c r="D130" s="32" t="s">
        <v>42</v>
      </c>
      <c r="E130" s="34" t="s">
        <v>222</v>
      </c>
      <c r="F130" s="35" t="s">
        <v>189</v>
      </c>
      <c r="G130" s="36">
        <v>391.5</v>
      </c>
      <c r="H130" s="37">
        <v>0</v>
      </c>
      <c r="I130" s="37">
        <f>ROUND(G130*H130,P4)</f>
        <v>0</v>
      </c>
      <c r="J130" s="32"/>
      <c r="O130" s="38">
        <f>I130*0.21</f>
        <v>0</v>
      </c>
      <c r="P130">
        <v>3</v>
      </c>
    </row>
    <row r="131" spans="1:16" x14ac:dyDescent="0.25">
      <c r="A131" s="32" t="s">
        <v>45</v>
      </c>
      <c r="B131" s="39"/>
      <c r="C131" s="40"/>
      <c r="D131" s="40"/>
      <c r="E131" s="34" t="s">
        <v>218</v>
      </c>
      <c r="F131" s="40"/>
      <c r="G131" s="40"/>
      <c r="H131" s="40"/>
      <c r="I131" s="40"/>
      <c r="J131" s="41"/>
    </row>
    <row r="132" spans="1:16" x14ac:dyDescent="0.25">
      <c r="A132" s="32" t="s">
        <v>90</v>
      </c>
      <c r="B132" s="39"/>
      <c r="C132" s="40"/>
      <c r="D132" s="40"/>
      <c r="E132" s="46" t="s">
        <v>223</v>
      </c>
      <c r="F132" s="40"/>
      <c r="G132" s="40"/>
      <c r="H132" s="40"/>
      <c r="I132" s="40"/>
      <c r="J132" s="41"/>
    </row>
    <row r="133" spans="1:16" ht="120" x14ac:dyDescent="0.25">
      <c r="A133" s="32" t="s">
        <v>47</v>
      </c>
      <c r="B133" s="39"/>
      <c r="C133" s="40"/>
      <c r="D133" s="40"/>
      <c r="E133" s="34" t="s">
        <v>224</v>
      </c>
      <c r="F133" s="40"/>
      <c r="G133" s="40"/>
      <c r="H133" s="40"/>
      <c r="I133" s="40"/>
      <c r="J133" s="41"/>
    </row>
    <row r="134" spans="1:16" x14ac:dyDescent="0.25">
      <c r="A134" s="26" t="s">
        <v>37</v>
      </c>
      <c r="B134" s="27"/>
      <c r="C134" s="28" t="s">
        <v>225</v>
      </c>
      <c r="D134" s="29"/>
      <c r="E134" s="26" t="s">
        <v>226</v>
      </c>
      <c r="F134" s="29"/>
      <c r="G134" s="29"/>
      <c r="H134" s="29"/>
      <c r="I134" s="30">
        <f>SUMIFS(I135:I138,A135:A138,"P")</f>
        <v>0</v>
      </c>
      <c r="J134" s="31"/>
    </row>
    <row r="135" spans="1:16" x14ac:dyDescent="0.25">
      <c r="A135" s="32" t="s">
        <v>40</v>
      </c>
      <c r="B135" s="32">
        <v>32</v>
      </c>
      <c r="C135" s="33" t="s">
        <v>227</v>
      </c>
      <c r="D135" s="32" t="s">
        <v>42</v>
      </c>
      <c r="E135" s="34" t="s">
        <v>228</v>
      </c>
      <c r="F135" s="35" t="s">
        <v>88</v>
      </c>
      <c r="G135" s="36">
        <v>10.747999999999999</v>
      </c>
      <c r="H135" s="37">
        <v>0</v>
      </c>
      <c r="I135" s="37">
        <f>ROUND(G135*H135,P4)</f>
        <v>0</v>
      </c>
      <c r="J135" s="32"/>
      <c r="O135" s="38">
        <f>I135*0.21</f>
        <v>0</v>
      </c>
      <c r="P135">
        <v>3</v>
      </c>
    </row>
    <row r="136" spans="1:16" x14ac:dyDescent="0.25">
      <c r="A136" s="32" t="s">
        <v>45</v>
      </c>
      <c r="B136" s="39"/>
      <c r="C136" s="40"/>
      <c r="D136" s="40"/>
      <c r="E136" s="34" t="s">
        <v>229</v>
      </c>
      <c r="F136" s="40"/>
      <c r="G136" s="40"/>
      <c r="H136" s="40"/>
      <c r="I136" s="40"/>
      <c r="J136" s="41"/>
    </row>
    <row r="137" spans="1:16" ht="45" x14ac:dyDescent="0.25">
      <c r="A137" s="32" t="s">
        <v>90</v>
      </c>
      <c r="B137" s="39"/>
      <c r="C137" s="40"/>
      <c r="D137" s="40"/>
      <c r="E137" s="46" t="s">
        <v>230</v>
      </c>
      <c r="F137" s="40"/>
      <c r="G137" s="40"/>
      <c r="H137" s="40"/>
      <c r="I137" s="40"/>
      <c r="J137" s="41"/>
    </row>
    <row r="138" spans="1:16" ht="60" x14ac:dyDescent="0.25">
      <c r="A138" s="32" t="s">
        <v>47</v>
      </c>
      <c r="B138" s="39"/>
      <c r="C138" s="40"/>
      <c r="D138" s="40"/>
      <c r="E138" s="34" t="s">
        <v>231</v>
      </c>
      <c r="F138" s="40"/>
      <c r="G138" s="40"/>
      <c r="H138" s="40"/>
      <c r="I138" s="40"/>
      <c r="J138" s="41"/>
    </row>
    <row r="139" spans="1:16" x14ac:dyDescent="0.25">
      <c r="A139" s="26" t="s">
        <v>37</v>
      </c>
      <c r="B139" s="27"/>
      <c r="C139" s="28" t="s">
        <v>232</v>
      </c>
      <c r="D139" s="29"/>
      <c r="E139" s="26" t="s">
        <v>233</v>
      </c>
      <c r="F139" s="29"/>
      <c r="G139" s="29"/>
      <c r="H139" s="29"/>
      <c r="I139" s="30">
        <f>SUMIFS(I140:I179,A140:A179,"P")</f>
        <v>0</v>
      </c>
      <c r="J139" s="31"/>
    </row>
    <row r="140" spans="1:16" x14ac:dyDescent="0.25">
      <c r="A140" s="32" t="s">
        <v>40</v>
      </c>
      <c r="B140" s="32">
        <v>33</v>
      </c>
      <c r="C140" s="33" t="s">
        <v>234</v>
      </c>
      <c r="D140" s="32" t="s">
        <v>42</v>
      </c>
      <c r="E140" s="34" t="s">
        <v>235</v>
      </c>
      <c r="F140" s="35" t="s">
        <v>189</v>
      </c>
      <c r="G140" s="36">
        <v>1519.07</v>
      </c>
      <c r="H140" s="37">
        <v>0</v>
      </c>
      <c r="I140" s="37">
        <f>ROUND(G140*H140,P4)</f>
        <v>0</v>
      </c>
      <c r="J140" s="32"/>
      <c r="O140" s="38">
        <f>I140*0.21</f>
        <v>0</v>
      </c>
      <c r="P140">
        <v>3</v>
      </c>
    </row>
    <row r="141" spans="1:16" x14ac:dyDescent="0.25">
      <c r="A141" s="32" t="s">
        <v>45</v>
      </c>
      <c r="B141" s="39"/>
      <c r="C141" s="40"/>
      <c r="D141" s="40"/>
      <c r="E141" s="34" t="s">
        <v>236</v>
      </c>
      <c r="F141" s="40"/>
      <c r="G141" s="40"/>
      <c r="H141" s="40"/>
      <c r="I141" s="40"/>
      <c r="J141" s="41"/>
    </row>
    <row r="142" spans="1:16" x14ac:dyDescent="0.25">
      <c r="A142" s="32" t="s">
        <v>90</v>
      </c>
      <c r="B142" s="39"/>
      <c r="C142" s="40"/>
      <c r="D142" s="40"/>
      <c r="E142" s="46" t="s">
        <v>237</v>
      </c>
      <c r="F142" s="40"/>
      <c r="G142" s="40"/>
      <c r="H142" s="40"/>
      <c r="I142" s="40"/>
      <c r="J142" s="41"/>
    </row>
    <row r="143" spans="1:16" ht="60" x14ac:dyDescent="0.25">
      <c r="A143" s="32" t="s">
        <v>47</v>
      </c>
      <c r="B143" s="39"/>
      <c r="C143" s="40"/>
      <c r="D143" s="40"/>
      <c r="E143" s="34" t="s">
        <v>238</v>
      </c>
      <c r="F143" s="40"/>
      <c r="G143" s="40"/>
      <c r="H143" s="40"/>
      <c r="I143" s="40"/>
      <c r="J143" s="41"/>
    </row>
    <row r="144" spans="1:16" x14ac:dyDescent="0.25">
      <c r="A144" s="32" t="s">
        <v>40</v>
      </c>
      <c r="B144" s="32">
        <v>34</v>
      </c>
      <c r="C144" s="33" t="s">
        <v>239</v>
      </c>
      <c r="D144" s="32" t="s">
        <v>42</v>
      </c>
      <c r="E144" s="34" t="s">
        <v>240</v>
      </c>
      <c r="F144" s="35" t="s">
        <v>189</v>
      </c>
      <c r="G144" s="36">
        <v>182.88</v>
      </c>
      <c r="H144" s="37">
        <v>0</v>
      </c>
      <c r="I144" s="37">
        <f>ROUND(G144*H144,P4)</f>
        <v>0</v>
      </c>
      <c r="J144" s="32"/>
      <c r="O144" s="38">
        <f>I144*0.21</f>
        <v>0</v>
      </c>
      <c r="P144">
        <v>3</v>
      </c>
    </row>
    <row r="145" spans="1:16" x14ac:dyDescent="0.25">
      <c r="A145" s="32" t="s">
        <v>45</v>
      </c>
      <c r="B145" s="39"/>
      <c r="C145" s="40"/>
      <c r="D145" s="40"/>
      <c r="E145" s="34" t="s">
        <v>241</v>
      </c>
      <c r="F145" s="40"/>
      <c r="G145" s="40"/>
      <c r="H145" s="40"/>
      <c r="I145" s="40"/>
      <c r="J145" s="41"/>
    </row>
    <row r="146" spans="1:16" x14ac:dyDescent="0.25">
      <c r="A146" s="32" t="s">
        <v>90</v>
      </c>
      <c r="B146" s="39"/>
      <c r="C146" s="40"/>
      <c r="D146" s="40"/>
      <c r="E146" s="46" t="s">
        <v>242</v>
      </c>
      <c r="F146" s="40"/>
      <c r="G146" s="40"/>
      <c r="H146" s="40"/>
      <c r="I146" s="40"/>
      <c r="J146" s="41"/>
    </row>
    <row r="147" spans="1:16" ht="60" x14ac:dyDescent="0.25">
      <c r="A147" s="32" t="s">
        <v>47</v>
      </c>
      <c r="B147" s="39"/>
      <c r="C147" s="40"/>
      <c r="D147" s="40"/>
      <c r="E147" s="34" t="s">
        <v>238</v>
      </c>
      <c r="F147" s="40"/>
      <c r="G147" s="40"/>
      <c r="H147" s="40"/>
      <c r="I147" s="40"/>
      <c r="J147" s="41"/>
    </row>
    <row r="148" spans="1:16" x14ac:dyDescent="0.25">
      <c r="A148" s="32" t="s">
        <v>40</v>
      </c>
      <c r="B148" s="32">
        <v>35</v>
      </c>
      <c r="C148" s="33" t="s">
        <v>243</v>
      </c>
      <c r="D148" s="32" t="s">
        <v>42</v>
      </c>
      <c r="E148" s="34" t="s">
        <v>244</v>
      </c>
      <c r="F148" s="35" t="s">
        <v>189</v>
      </c>
      <c r="G148" s="36">
        <v>2109.12</v>
      </c>
      <c r="H148" s="37">
        <v>0</v>
      </c>
      <c r="I148" s="37">
        <f>ROUND(G148*H148,P4)</f>
        <v>0</v>
      </c>
      <c r="J148" s="32"/>
      <c r="O148" s="38">
        <f>I148*0.21</f>
        <v>0</v>
      </c>
      <c r="P148">
        <v>3</v>
      </c>
    </row>
    <row r="149" spans="1:16" ht="30" x14ac:dyDescent="0.25">
      <c r="A149" s="32" t="s">
        <v>45</v>
      </c>
      <c r="B149" s="39"/>
      <c r="C149" s="40"/>
      <c r="D149" s="40"/>
      <c r="E149" s="34" t="s">
        <v>245</v>
      </c>
      <c r="F149" s="40"/>
      <c r="G149" s="40"/>
      <c r="H149" s="40"/>
      <c r="I149" s="40"/>
      <c r="J149" s="41"/>
    </row>
    <row r="150" spans="1:16" x14ac:dyDescent="0.25">
      <c r="A150" s="32" t="s">
        <v>90</v>
      </c>
      <c r="B150" s="39"/>
      <c r="C150" s="40"/>
      <c r="D150" s="40"/>
      <c r="E150" s="46" t="s">
        <v>246</v>
      </c>
      <c r="F150" s="40"/>
      <c r="G150" s="40"/>
      <c r="H150" s="40"/>
      <c r="I150" s="40"/>
      <c r="J150" s="41"/>
    </row>
    <row r="151" spans="1:16" ht="120" x14ac:dyDescent="0.25">
      <c r="A151" s="32" t="s">
        <v>47</v>
      </c>
      <c r="B151" s="39"/>
      <c r="C151" s="40"/>
      <c r="D151" s="40"/>
      <c r="E151" s="34" t="s">
        <v>247</v>
      </c>
      <c r="F151" s="40"/>
      <c r="G151" s="40"/>
      <c r="H151" s="40"/>
      <c r="I151" s="40"/>
      <c r="J151" s="41"/>
    </row>
    <row r="152" spans="1:16" ht="30" x14ac:dyDescent="0.25">
      <c r="A152" s="32" t="s">
        <v>40</v>
      </c>
      <c r="B152" s="32">
        <v>36</v>
      </c>
      <c r="C152" s="33" t="s">
        <v>248</v>
      </c>
      <c r="D152" s="32" t="s">
        <v>42</v>
      </c>
      <c r="E152" s="34" t="s">
        <v>249</v>
      </c>
      <c r="F152" s="35" t="s">
        <v>88</v>
      </c>
      <c r="G152" s="36">
        <v>852.14400000000001</v>
      </c>
      <c r="H152" s="37">
        <v>0</v>
      </c>
      <c r="I152" s="37">
        <f>ROUND(G152*H152,P4)</f>
        <v>0</v>
      </c>
      <c r="J152" s="32"/>
      <c r="O152" s="38">
        <f>I152*0.21</f>
        <v>0</v>
      </c>
      <c r="P152">
        <v>3</v>
      </c>
    </row>
    <row r="153" spans="1:16" ht="60" x14ac:dyDescent="0.25">
      <c r="A153" s="32" t="s">
        <v>45</v>
      </c>
      <c r="B153" s="39"/>
      <c r="C153" s="40"/>
      <c r="D153" s="40"/>
      <c r="E153" s="34" t="s">
        <v>250</v>
      </c>
      <c r="F153" s="40"/>
      <c r="G153" s="40"/>
      <c r="H153" s="40"/>
      <c r="I153" s="40"/>
      <c r="J153" s="41"/>
    </row>
    <row r="154" spans="1:16" ht="45" x14ac:dyDescent="0.25">
      <c r="A154" s="32" t="s">
        <v>90</v>
      </c>
      <c r="B154" s="39"/>
      <c r="C154" s="40"/>
      <c r="D154" s="40"/>
      <c r="E154" s="46" t="s">
        <v>251</v>
      </c>
      <c r="F154" s="40"/>
      <c r="G154" s="40"/>
      <c r="H154" s="40"/>
      <c r="I154" s="40"/>
      <c r="J154" s="41"/>
    </row>
    <row r="155" spans="1:16" ht="90" x14ac:dyDescent="0.25">
      <c r="A155" s="32" t="s">
        <v>47</v>
      </c>
      <c r="B155" s="39"/>
      <c r="C155" s="40"/>
      <c r="D155" s="40"/>
      <c r="E155" s="34" t="s">
        <v>252</v>
      </c>
      <c r="F155" s="40"/>
      <c r="G155" s="40"/>
      <c r="H155" s="40"/>
      <c r="I155" s="40"/>
      <c r="J155" s="41"/>
    </row>
    <row r="156" spans="1:16" x14ac:dyDescent="0.25">
      <c r="A156" s="32" t="s">
        <v>40</v>
      </c>
      <c r="B156" s="32">
        <v>37</v>
      </c>
      <c r="C156" s="33" t="s">
        <v>253</v>
      </c>
      <c r="D156" s="32" t="s">
        <v>42</v>
      </c>
      <c r="E156" s="34" t="s">
        <v>254</v>
      </c>
      <c r="F156" s="35" t="s">
        <v>189</v>
      </c>
      <c r="G156" s="36">
        <v>586.36300000000006</v>
      </c>
      <c r="H156" s="37">
        <v>0</v>
      </c>
      <c r="I156" s="37">
        <f>ROUND(G156*H156,P4)</f>
        <v>0</v>
      </c>
      <c r="J156" s="32"/>
      <c r="O156" s="38">
        <f>I156*0.21</f>
        <v>0</v>
      </c>
      <c r="P156">
        <v>3</v>
      </c>
    </row>
    <row r="157" spans="1:16" ht="30" x14ac:dyDescent="0.25">
      <c r="A157" s="32" t="s">
        <v>45</v>
      </c>
      <c r="B157" s="39"/>
      <c r="C157" s="40"/>
      <c r="D157" s="40"/>
      <c r="E157" s="34" t="s">
        <v>255</v>
      </c>
      <c r="F157" s="40"/>
      <c r="G157" s="40"/>
      <c r="H157" s="40"/>
      <c r="I157" s="40"/>
      <c r="J157" s="41"/>
    </row>
    <row r="158" spans="1:16" ht="60" x14ac:dyDescent="0.25">
      <c r="A158" s="32" t="s">
        <v>90</v>
      </c>
      <c r="B158" s="39"/>
      <c r="C158" s="40"/>
      <c r="D158" s="40"/>
      <c r="E158" s="46" t="s">
        <v>256</v>
      </c>
      <c r="F158" s="40"/>
      <c r="G158" s="40"/>
      <c r="H158" s="40"/>
      <c r="I158" s="40"/>
      <c r="J158" s="41"/>
    </row>
    <row r="159" spans="1:16" ht="120" x14ac:dyDescent="0.25">
      <c r="A159" s="32" t="s">
        <v>47</v>
      </c>
      <c r="B159" s="39"/>
      <c r="C159" s="40"/>
      <c r="D159" s="40"/>
      <c r="E159" s="34" t="s">
        <v>257</v>
      </c>
      <c r="F159" s="40"/>
      <c r="G159" s="40"/>
      <c r="H159" s="40"/>
      <c r="I159" s="40"/>
      <c r="J159" s="41"/>
    </row>
    <row r="160" spans="1:16" x14ac:dyDescent="0.25">
      <c r="A160" s="32" t="s">
        <v>40</v>
      </c>
      <c r="B160" s="32">
        <v>38</v>
      </c>
      <c r="C160" s="33" t="s">
        <v>258</v>
      </c>
      <c r="D160" s="32" t="s">
        <v>42</v>
      </c>
      <c r="E160" s="34" t="s">
        <v>259</v>
      </c>
      <c r="F160" s="35" t="s">
        <v>189</v>
      </c>
      <c r="G160" s="36">
        <v>3960.72</v>
      </c>
      <c r="H160" s="37">
        <v>0</v>
      </c>
      <c r="I160" s="37">
        <f>ROUND(G160*H160,P4)</f>
        <v>0</v>
      </c>
      <c r="J160" s="32"/>
      <c r="O160" s="38">
        <f>I160*0.21</f>
        <v>0</v>
      </c>
      <c r="P160">
        <v>3</v>
      </c>
    </row>
    <row r="161" spans="1:16" x14ac:dyDescent="0.25">
      <c r="A161" s="32" t="s">
        <v>45</v>
      </c>
      <c r="B161" s="39"/>
      <c r="C161" s="40"/>
      <c r="D161" s="40"/>
      <c r="E161" s="34" t="s">
        <v>260</v>
      </c>
      <c r="F161" s="40"/>
      <c r="G161" s="40"/>
      <c r="H161" s="40"/>
      <c r="I161" s="40"/>
      <c r="J161" s="41"/>
    </row>
    <row r="162" spans="1:16" ht="45" x14ac:dyDescent="0.25">
      <c r="A162" s="32" t="s">
        <v>90</v>
      </c>
      <c r="B162" s="39"/>
      <c r="C162" s="40"/>
      <c r="D162" s="40"/>
      <c r="E162" s="46" t="s">
        <v>261</v>
      </c>
      <c r="F162" s="40"/>
      <c r="G162" s="40"/>
      <c r="H162" s="40"/>
      <c r="I162" s="40"/>
      <c r="J162" s="41"/>
    </row>
    <row r="163" spans="1:16" ht="75" x14ac:dyDescent="0.25">
      <c r="A163" s="32" t="s">
        <v>47</v>
      </c>
      <c r="B163" s="39"/>
      <c r="C163" s="40"/>
      <c r="D163" s="40"/>
      <c r="E163" s="34" t="s">
        <v>262</v>
      </c>
      <c r="F163" s="40"/>
      <c r="G163" s="40"/>
      <c r="H163" s="40"/>
      <c r="I163" s="40"/>
      <c r="J163" s="41"/>
    </row>
    <row r="164" spans="1:16" x14ac:dyDescent="0.25">
      <c r="A164" s="32" t="s">
        <v>40</v>
      </c>
      <c r="B164" s="32">
        <v>39</v>
      </c>
      <c r="C164" s="33" t="s">
        <v>263</v>
      </c>
      <c r="D164" s="32" t="s">
        <v>42</v>
      </c>
      <c r="E164" s="34" t="s">
        <v>264</v>
      </c>
      <c r="F164" s="35" t="s">
        <v>189</v>
      </c>
      <c r="G164" s="36">
        <v>4260.72</v>
      </c>
      <c r="H164" s="37">
        <v>0</v>
      </c>
      <c r="I164" s="37">
        <f>ROUND(G164*H164,P4)</f>
        <v>0</v>
      </c>
      <c r="J164" s="32"/>
      <c r="O164" s="38">
        <f>I164*0.21</f>
        <v>0</v>
      </c>
      <c r="P164">
        <v>3</v>
      </c>
    </row>
    <row r="165" spans="1:16" x14ac:dyDescent="0.25">
      <c r="A165" s="32" t="s">
        <v>45</v>
      </c>
      <c r="B165" s="39"/>
      <c r="C165" s="40"/>
      <c r="D165" s="40"/>
      <c r="E165" s="34" t="s">
        <v>265</v>
      </c>
      <c r="F165" s="40"/>
      <c r="G165" s="40"/>
      <c r="H165" s="40"/>
      <c r="I165" s="40"/>
      <c r="J165" s="41"/>
    </row>
    <row r="166" spans="1:16" ht="45" x14ac:dyDescent="0.25">
      <c r="A166" s="32" t="s">
        <v>90</v>
      </c>
      <c r="B166" s="39"/>
      <c r="C166" s="40"/>
      <c r="D166" s="40"/>
      <c r="E166" s="46" t="s">
        <v>266</v>
      </c>
      <c r="F166" s="40"/>
      <c r="G166" s="40"/>
      <c r="H166" s="40"/>
      <c r="I166" s="40"/>
      <c r="J166" s="41"/>
    </row>
    <row r="167" spans="1:16" ht="75" x14ac:dyDescent="0.25">
      <c r="A167" s="32" t="s">
        <v>47</v>
      </c>
      <c r="B167" s="39"/>
      <c r="C167" s="40"/>
      <c r="D167" s="40"/>
      <c r="E167" s="34" t="s">
        <v>267</v>
      </c>
      <c r="F167" s="40"/>
      <c r="G167" s="40"/>
      <c r="H167" s="40"/>
      <c r="I167" s="40"/>
      <c r="J167" s="41"/>
    </row>
    <row r="168" spans="1:16" x14ac:dyDescent="0.25">
      <c r="A168" s="32" t="s">
        <v>40</v>
      </c>
      <c r="B168" s="32">
        <v>40</v>
      </c>
      <c r="C168" s="33" t="s">
        <v>268</v>
      </c>
      <c r="D168" s="32" t="s">
        <v>42</v>
      </c>
      <c r="E168" s="34" t="s">
        <v>269</v>
      </c>
      <c r="F168" s="35" t="s">
        <v>189</v>
      </c>
      <c r="G168" s="36">
        <v>3840.72</v>
      </c>
      <c r="H168" s="37">
        <v>0</v>
      </c>
      <c r="I168" s="37">
        <f>ROUND(G168*H168,P4)</f>
        <v>0</v>
      </c>
      <c r="J168" s="32"/>
      <c r="O168" s="38">
        <f>I168*0.21</f>
        <v>0</v>
      </c>
      <c r="P168">
        <v>3</v>
      </c>
    </row>
    <row r="169" spans="1:16" x14ac:dyDescent="0.25">
      <c r="A169" s="32" t="s">
        <v>45</v>
      </c>
      <c r="B169" s="39"/>
      <c r="C169" s="40"/>
      <c r="D169" s="40"/>
      <c r="E169" s="42" t="s">
        <v>42</v>
      </c>
      <c r="F169" s="40"/>
      <c r="G169" s="40"/>
      <c r="H169" s="40"/>
      <c r="I169" s="40"/>
      <c r="J169" s="41"/>
    </row>
    <row r="170" spans="1:16" ht="45" x14ac:dyDescent="0.25">
      <c r="A170" s="32" t="s">
        <v>90</v>
      </c>
      <c r="B170" s="39"/>
      <c r="C170" s="40"/>
      <c r="D170" s="40"/>
      <c r="E170" s="46" t="s">
        <v>270</v>
      </c>
      <c r="F170" s="40"/>
      <c r="G170" s="40"/>
      <c r="H170" s="40"/>
      <c r="I170" s="40"/>
      <c r="J170" s="41"/>
    </row>
    <row r="171" spans="1:16" ht="165" x14ac:dyDescent="0.25">
      <c r="A171" s="32" t="s">
        <v>47</v>
      </c>
      <c r="B171" s="39"/>
      <c r="C171" s="40"/>
      <c r="D171" s="40"/>
      <c r="E171" s="34" t="s">
        <v>271</v>
      </c>
      <c r="F171" s="40"/>
      <c r="G171" s="40"/>
      <c r="H171" s="40"/>
      <c r="I171" s="40"/>
      <c r="J171" s="41"/>
    </row>
    <row r="172" spans="1:16" x14ac:dyDescent="0.25">
      <c r="A172" s="32" t="s">
        <v>40</v>
      </c>
      <c r="B172" s="32">
        <v>41</v>
      </c>
      <c r="C172" s="33" t="s">
        <v>272</v>
      </c>
      <c r="D172" s="32" t="s">
        <v>42</v>
      </c>
      <c r="E172" s="34" t="s">
        <v>273</v>
      </c>
      <c r="F172" s="35" t="s">
        <v>189</v>
      </c>
      <c r="G172" s="36">
        <v>3960.72</v>
      </c>
      <c r="H172" s="37">
        <v>0</v>
      </c>
      <c r="I172" s="37">
        <f>ROUND(G172*H172,P4)</f>
        <v>0</v>
      </c>
      <c r="J172" s="32"/>
      <c r="O172" s="38">
        <f>I172*0.21</f>
        <v>0</v>
      </c>
      <c r="P172">
        <v>3</v>
      </c>
    </row>
    <row r="173" spans="1:16" x14ac:dyDescent="0.25">
      <c r="A173" s="32" t="s">
        <v>45</v>
      </c>
      <c r="B173" s="39"/>
      <c r="C173" s="40"/>
      <c r="D173" s="40"/>
      <c r="E173" s="42" t="s">
        <v>42</v>
      </c>
      <c r="F173" s="40"/>
      <c r="G173" s="40"/>
      <c r="H173" s="40"/>
      <c r="I173" s="40"/>
      <c r="J173" s="41"/>
    </row>
    <row r="174" spans="1:16" ht="45" x14ac:dyDescent="0.25">
      <c r="A174" s="32" t="s">
        <v>90</v>
      </c>
      <c r="B174" s="39"/>
      <c r="C174" s="40"/>
      <c r="D174" s="40"/>
      <c r="E174" s="46" t="s">
        <v>261</v>
      </c>
      <c r="F174" s="40"/>
      <c r="G174" s="40"/>
      <c r="H174" s="40"/>
      <c r="I174" s="40"/>
      <c r="J174" s="41"/>
    </row>
    <row r="175" spans="1:16" ht="165" x14ac:dyDescent="0.25">
      <c r="A175" s="32" t="s">
        <v>47</v>
      </c>
      <c r="B175" s="39"/>
      <c r="C175" s="40"/>
      <c r="D175" s="40"/>
      <c r="E175" s="34" t="s">
        <v>271</v>
      </c>
      <c r="F175" s="40"/>
      <c r="G175" s="40"/>
      <c r="H175" s="40"/>
      <c r="I175" s="40"/>
      <c r="J175" s="41"/>
    </row>
    <row r="176" spans="1:16" x14ac:dyDescent="0.25">
      <c r="A176" s="32" t="s">
        <v>40</v>
      </c>
      <c r="B176" s="32">
        <v>42</v>
      </c>
      <c r="C176" s="33" t="s">
        <v>274</v>
      </c>
      <c r="D176" s="32" t="s">
        <v>42</v>
      </c>
      <c r="E176" s="34" t="s">
        <v>275</v>
      </c>
      <c r="F176" s="35" t="s">
        <v>207</v>
      </c>
      <c r="G176" s="36">
        <v>14.47</v>
      </c>
      <c r="H176" s="37">
        <v>0</v>
      </c>
      <c r="I176" s="37">
        <f>ROUND(G176*H176,P4)</f>
        <v>0</v>
      </c>
      <c r="J176" s="32"/>
      <c r="O176" s="38">
        <f>I176*0.21</f>
        <v>0</v>
      </c>
      <c r="P176">
        <v>3</v>
      </c>
    </row>
    <row r="177" spans="1:16" x14ac:dyDescent="0.25">
      <c r="A177" s="32" t="s">
        <v>45</v>
      </c>
      <c r="B177" s="39"/>
      <c r="C177" s="40"/>
      <c r="D177" s="40"/>
      <c r="E177" s="42" t="s">
        <v>42</v>
      </c>
      <c r="F177" s="40"/>
      <c r="G177" s="40"/>
      <c r="H177" s="40"/>
      <c r="I177" s="40"/>
      <c r="J177" s="41"/>
    </row>
    <row r="178" spans="1:16" x14ac:dyDescent="0.25">
      <c r="A178" s="32" t="s">
        <v>90</v>
      </c>
      <c r="B178" s="39"/>
      <c r="C178" s="40"/>
      <c r="D178" s="40"/>
      <c r="E178" s="46" t="s">
        <v>276</v>
      </c>
      <c r="F178" s="40"/>
      <c r="G178" s="40"/>
      <c r="H178" s="40"/>
      <c r="I178" s="40"/>
      <c r="J178" s="41"/>
    </row>
    <row r="179" spans="1:16" ht="75" x14ac:dyDescent="0.25">
      <c r="A179" s="32" t="s">
        <v>47</v>
      </c>
      <c r="B179" s="39"/>
      <c r="C179" s="40"/>
      <c r="D179" s="40"/>
      <c r="E179" s="34" t="s">
        <v>277</v>
      </c>
      <c r="F179" s="40"/>
      <c r="G179" s="40"/>
      <c r="H179" s="40"/>
      <c r="I179" s="40"/>
      <c r="J179" s="41"/>
    </row>
    <row r="180" spans="1:16" x14ac:dyDescent="0.25">
      <c r="A180" s="26" t="s">
        <v>37</v>
      </c>
      <c r="B180" s="27"/>
      <c r="C180" s="28" t="s">
        <v>278</v>
      </c>
      <c r="D180" s="29"/>
      <c r="E180" s="26" t="s">
        <v>279</v>
      </c>
      <c r="F180" s="29"/>
      <c r="G180" s="29"/>
      <c r="H180" s="29"/>
      <c r="I180" s="30">
        <f>SUMIFS(I181:I183,A181:A183,"P")</f>
        <v>0</v>
      </c>
      <c r="J180" s="31"/>
    </row>
    <row r="181" spans="1:16" x14ac:dyDescent="0.25">
      <c r="A181" s="32" t="s">
        <v>40</v>
      </c>
      <c r="B181" s="32">
        <v>43</v>
      </c>
      <c r="C181" s="33" t="s">
        <v>280</v>
      </c>
      <c r="D181" s="32" t="s">
        <v>42</v>
      </c>
      <c r="E181" s="34" t="s">
        <v>281</v>
      </c>
      <c r="F181" s="35" t="s">
        <v>207</v>
      </c>
      <c r="G181" s="36">
        <v>10</v>
      </c>
      <c r="H181" s="37">
        <v>0</v>
      </c>
      <c r="I181" s="37">
        <f>ROUND(G181*H181,P4)</f>
        <v>0</v>
      </c>
      <c r="J181" s="32"/>
      <c r="O181" s="38">
        <f>I181*0.21</f>
        <v>0</v>
      </c>
      <c r="P181">
        <v>3</v>
      </c>
    </row>
    <row r="182" spans="1:16" ht="30" x14ac:dyDescent="0.25">
      <c r="A182" s="32" t="s">
        <v>45</v>
      </c>
      <c r="B182" s="39"/>
      <c r="C182" s="40"/>
      <c r="D182" s="40"/>
      <c r="E182" s="34" t="s">
        <v>282</v>
      </c>
      <c r="F182" s="40"/>
      <c r="G182" s="40"/>
      <c r="H182" s="40"/>
      <c r="I182" s="40"/>
      <c r="J182" s="41"/>
    </row>
    <row r="183" spans="1:16" ht="120" x14ac:dyDescent="0.25">
      <c r="A183" s="32" t="s">
        <v>47</v>
      </c>
      <c r="B183" s="39"/>
      <c r="C183" s="40"/>
      <c r="D183" s="40"/>
      <c r="E183" s="34" t="s">
        <v>283</v>
      </c>
      <c r="F183" s="40"/>
      <c r="G183" s="40"/>
      <c r="H183" s="40"/>
      <c r="I183" s="40"/>
      <c r="J183" s="41"/>
    </row>
    <row r="184" spans="1:16" x14ac:dyDescent="0.25">
      <c r="A184" s="26" t="s">
        <v>37</v>
      </c>
      <c r="B184" s="27"/>
      <c r="C184" s="28" t="s">
        <v>284</v>
      </c>
      <c r="D184" s="29"/>
      <c r="E184" s="26" t="s">
        <v>285</v>
      </c>
      <c r="F184" s="29"/>
      <c r="G184" s="29"/>
      <c r="H184" s="29"/>
      <c r="I184" s="30">
        <f>SUMIFS(I185:I200,A185:A200,"P")</f>
        <v>0</v>
      </c>
      <c r="J184" s="31"/>
    </row>
    <row r="185" spans="1:16" x14ac:dyDescent="0.25">
      <c r="A185" s="32" t="s">
        <v>40</v>
      </c>
      <c r="B185" s="32">
        <v>44</v>
      </c>
      <c r="C185" s="33" t="s">
        <v>286</v>
      </c>
      <c r="D185" s="32" t="s">
        <v>42</v>
      </c>
      <c r="E185" s="34" t="s">
        <v>287</v>
      </c>
      <c r="F185" s="35" t="s">
        <v>207</v>
      </c>
      <c r="G185" s="36">
        <v>85.4</v>
      </c>
      <c r="H185" s="37">
        <v>0</v>
      </c>
      <c r="I185" s="37">
        <f>ROUND(G185*H185,P4)</f>
        <v>0</v>
      </c>
      <c r="J185" s="32"/>
      <c r="O185" s="38">
        <f>I185*0.21</f>
        <v>0</v>
      </c>
      <c r="P185">
        <v>3</v>
      </c>
    </row>
    <row r="186" spans="1:16" x14ac:dyDescent="0.25">
      <c r="A186" s="32" t="s">
        <v>45</v>
      </c>
      <c r="B186" s="39"/>
      <c r="C186" s="40"/>
      <c r="D186" s="40"/>
      <c r="E186" s="42" t="s">
        <v>42</v>
      </c>
      <c r="F186" s="40"/>
      <c r="G186" s="40"/>
      <c r="H186" s="40"/>
      <c r="I186" s="40"/>
      <c r="J186" s="41"/>
    </row>
    <row r="187" spans="1:16" ht="330" x14ac:dyDescent="0.25">
      <c r="A187" s="32" t="s">
        <v>47</v>
      </c>
      <c r="B187" s="39"/>
      <c r="C187" s="40"/>
      <c r="D187" s="40"/>
      <c r="E187" s="34" t="s">
        <v>288</v>
      </c>
      <c r="F187" s="40"/>
      <c r="G187" s="40"/>
      <c r="H187" s="40"/>
      <c r="I187" s="40"/>
      <c r="J187" s="41"/>
    </row>
    <row r="188" spans="1:16" x14ac:dyDescent="0.25">
      <c r="A188" s="32" t="s">
        <v>40</v>
      </c>
      <c r="B188" s="32">
        <v>45</v>
      </c>
      <c r="C188" s="33" t="s">
        <v>289</v>
      </c>
      <c r="D188" s="32" t="s">
        <v>42</v>
      </c>
      <c r="E188" s="34" t="s">
        <v>290</v>
      </c>
      <c r="F188" s="35" t="s">
        <v>143</v>
      </c>
      <c r="G188" s="36">
        <v>9</v>
      </c>
      <c r="H188" s="37">
        <v>0</v>
      </c>
      <c r="I188" s="37">
        <f>ROUND(G188*H188,P4)</f>
        <v>0</v>
      </c>
      <c r="J188" s="32"/>
      <c r="O188" s="38">
        <f>I188*0.21</f>
        <v>0</v>
      </c>
      <c r="P188">
        <v>3</v>
      </c>
    </row>
    <row r="189" spans="1:16" x14ac:dyDescent="0.25">
      <c r="A189" s="32" t="s">
        <v>45</v>
      </c>
      <c r="B189" s="39"/>
      <c r="C189" s="40"/>
      <c r="D189" s="40"/>
      <c r="E189" s="42" t="s">
        <v>42</v>
      </c>
      <c r="F189" s="40"/>
      <c r="G189" s="40"/>
      <c r="H189" s="40"/>
      <c r="I189" s="40"/>
      <c r="J189" s="41"/>
    </row>
    <row r="190" spans="1:16" ht="90" x14ac:dyDescent="0.25">
      <c r="A190" s="32" t="s">
        <v>47</v>
      </c>
      <c r="B190" s="39"/>
      <c r="C190" s="40"/>
      <c r="D190" s="40"/>
      <c r="E190" s="34" t="s">
        <v>291</v>
      </c>
      <c r="F190" s="40"/>
      <c r="G190" s="40"/>
      <c r="H190" s="40"/>
      <c r="I190" s="40"/>
      <c r="J190" s="41"/>
    </row>
    <row r="191" spans="1:16" x14ac:dyDescent="0.25">
      <c r="A191" s="32" t="s">
        <v>40</v>
      </c>
      <c r="B191" s="32">
        <v>46</v>
      </c>
      <c r="C191" s="33" t="s">
        <v>292</v>
      </c>
      <c r="D191" s="32" t="s">
        <v>42</v>
      </c>
      <c r="E191" s="34" t="s">
        <v>293</v>
      </c>
      <c r="F191" s="35" t="s">
        <v>143</v>
      </c>
      <c r="G191" s="36">
        <v>14</v>
      </c>
      <c r="H191" s="37">
        <v>0</v>
      </c>
      <c r="I191" s="37">
        <f>ROUND(G191*H191,P4)</f>
        <v>0</v>
      </c>
      <c r="J191" s="32"/>
      <c r="O191" s="38">
        <f>I191*0.21</f>
        <v>0</v>
      </c>
      <c r="P191">
        <v>3</v>
      </c>
    </row>
    <row r="192" spans="1:16" x14ac:dyDescent="0.25">
      <c r="A192" s="32" t="s">
        <v>45</v>
      </c>
      <c r="B192" s="39"/>
      <c r="C192" s="40"/>
      <c r="D192" s="40"/>
      <c r="E192" s="42" t="s">
        <v>42</v>
      </c>
      <c r="F192" s="40"/>
      <c r="G192" s="40"/>
      <c r="H192" s="40"/>
      <c r="I192" s="40"/>
      <c r="J192" s="41"/>
    </row>
    <row r="193" spans="1:16" ht="45" x14ac:dyDescent="0.25">
      <c r="A193" s="32" t="s">
        <v>90</v>
      </c>
      <c r="B193" s="39"/>
      <c r="C193" s="40"/>
      <c r="D193" s="40"/>
      <c r="E193" s="46" t="s">
        <v>294</v>
      </c>
      <c r="F193" s="40"/>
      <c r="G193" s="40"/>
      <c r="H193" s="40"/>
      <c r="I193" s="40"/>
      <c r="J193" s="41"/>
    </row>
    <row r="194" spans="1:16" ht="45" x14ac:dyDescent="0.25">
      <c r="A194" s="32" t="s">
        <v>47</v>
      </c>
      <c r="B194" s="39"/>
      <c r="C194" s="40"/>
      <c r="D194" s="40"/>
      <c r="E194" s="34" t="s">
        <v>295</v>
      </c>
      <c r="F194" s="40"/>
      <c r="G194" s="40"/>
      <c r="H194" s="40"/>
      <c r="I194" s="40"/>
      <c r="J194" s="41"/>
    </row>
    <row r="195" spans="1:16" x14ac:dyDescent="0.25">
      <c r="A195" s="32" t="s">
        <v>40</v>
      </c>
      <c r="B195" s="32">
        <v>47</v>
      </c>
      <c r="C195" s="33" t="s">
        <v>296</v>
      </c>
      <c r="D195" s="32" t="s">
        <v>42</v>
      </c>
      <c r="E195" s="34" t="s">
        <v>297</v>
      </c>
      <c r="F195" s="35" t="s">
        <v>143</v>
      </c>
      <c r="G195" s="36">
        <v>6</v>
      </c>
      <c r="H195" s="37">
        <v>0</v>
      </c>
      <c r="I195" s="37">
        <f>ROUND(G195*H195,P4)</f>
        <v>0</v>
      </c>
      <c r="J195" s="32"/>
      <c r="O195" s="38">
        <f>I195*0.21</f>
        <v>0</v>
      </c>
      <c r="P195">
        <v>3</v>
      </c>
    </row>
    <row r="196" spans="1:16" x14ac:dyDescent="0.25">
      <c r="A196" s="32" t="s">
        <v>45</v>
      </c>
      <c r="B196" s="39"/>
      <c r="C196" s="40"/>
      <c r="D196" s="40"/>
      <c r="E196" s="42" t="s">
        <v>42</v>
      </c>
      <c r="F196" s="40"/>
      <c r="G196" s="40"/>
      <c r="H196" s="40"/>
      <c r="I196" s="40"/>
      <c r="J196" s="41"/>
    </row>
    <row r="197" spans="1:16" ht="45" x14ac:dyDescent="0.25">
      <c r="A197" s="32" t="s">
        <v>47</v>
      </c>
      <c r="B197" s="39"/>
      <c r="C197" s="40"/>
      <c r="D197" s="40"/>
      <c r="E197" s="34" t="s">
        <v>295</v>
      </c>
      <c r="F197" s="40"/>
      <c r="G197" s="40"/>
      <c r="H197" s="40"/>
      <c r="I197" s="40"/>
      <c r="J197" s="41"/>
    </row>
    <row r="198" spans="1:16" x14ac:dyDescent="0.25">
      <c r="A198" s="32" t="s">
        <v>40</v>
      </c>
      <c r="B198" s="32">
        <v>48</v>
      </c>
      <c r="C198" s="33" t="s">
        <v>298</v>
      </c>
      <c r="D198" s="32" t="s">
        <v>42</v>
      </c>
      <c r="E198" s="34" t="s">
        <v>299</v>
      </c>
      <c r="F198" s="35" t="s">
        <v>207</v>
      </c>
      <c r="G198" s="36">
        <v>85.4</v>
      </c>
      <c r="H198" s="37">
        <v>0</v>
      </c>
      <c r="I198" s="37">
        <f>ROUND(G198*H198,P4)</f>
        <v>0</v>
      </c>
      <c r="J198" s="32"/>
      <c r="O198" s="38">
        <f>I198*0.21</f>
        <v>0</v>
      </c>
      <c r="P198">
        <v>3</v>
      </c>
    </row>
    <row r="199" spans="1:16" x14ac:dyDescent="0.25">
      <c r="A199" s="32" t="s">
        <v>45</v>
      </c>
      <c r="B199" s="39"/>
      <c r="C199" s="40"/>
      <c r="D199" s="40"/>
      <c r="E199" s="42" t="s">
        <v>42</v>
      </c>
      <c r="F199" s="40"/>
      <c r="G199" s="40"/>
      <c r="H199" s="40"/>
      <c r="I199" s="40"/>
      <c r="J199" s="41"/>
    </row>
    <row r="200" spans="1:16" ht="75" x14ac:dyDescent="0.25">
      <c r="A200" s="32" t="s">
        <v>47</v>
      </c>
      <c r="B200" s="39"/>
      <c r="C200" s="40"/>
      <c r="D200" s="40"/>
      <c r="E200" s="34" t="s">
        <v>300</v>
      </c>
      <c r="F200" s="40"/>
      <c r="G200" s="40"/>
      <c r="H200" s="40"/>
      <c r="I200" s="40"/>
      <c r="J200" s="41"/>
    </row>
    <row r="201" spans="1:16" x14ac:dyDescent="0.25">
      <c r="A201" s="26" t="s">
        <v>37</v>
      </c>
      <c r="B201" s="27"/>
      <c r="C201" s="28" t="s">
        <v>301</v>
      </c>
      <c r="D201" s="29"/>
      <c r="E201" s="26" t="s">
        <v>302</v>
      </c>
      <c r="F201" s="29"/>
      <c r="G201" s="29"/>
      <c r="H201" s="29"/>
      <c r="I201" s="30">
        <f>SUMIFS(I202:I217,A202:A217,"P")</f>
        <v>0</v>
      </c>
      <c r="J201" s="31"/>
    </row>
    <row r="202" spans="1:16" x14ac:dyDescent="0.25">
      <c r="A202" s="32" t="s">
        <v>40</v>
      </c>
      <c r="B202" s="32">
        <v>49</v>
      </c>
      <c r="C202" s="33" t="s">
        <v>303</v>
      </c>
      <c r="D202" s="32" t="s">
        <v>42</v>
      </c>
      <c r="E202" s="34" t="s">
        <v>304</v>
      </c>
      <c r="F202" s="35" t="s">
        <v>207</v>
      </c>
      <c r="G202" s="36">
        <v>202.5</v>
      </c>
      <c r="H202" s="37">
        <v>0</v>
      </c>
      <c r="I202" s="37">
        <f>ROUND(G202*H202,P4)</f>
        <v>0</v>
      </c>
      <c r="J202" s="32"/>
      <c r="O202" s="38">
        <f>I202*0.21</f>
        <v>0</v>
      </c>
      <c r="P202">
        <v>3</v>
      </c>
    </row>
    <row r="203" spans="1:16" x14ac:dyDescent="0.25">
      <c r="A203" s="32" t="s">
        <v>45</v>
      </c>
      <c r="B203" s="39"/>
      <c r="C203" s="40"/>
      <c r="D203" s="40"/>
      <c r="E203" s="42" t="s">
        <v>42</v>
      </c>
      <c r="F203" s="40"/>
      <c r="G203" s="40"/>
      <c r="H203" s="40"/>
      <c r="I203" s="40"/>
      <c r="J203" s="41"/>
    </row>
    <row r="204" spans="1:16" x14ac:dyDescent="0.25">
      <c r="A204" s="32" t="s">
        <v>90</v>
      </c>
      <c r="B204" s="39"/>
      <c r="C204" s="40"/>
      <c r="D204" s="40"/>
      <c r="E204" s="46" t="s">
        <v>305</v>
      </c>
      <c r="F204" s="40"/>
      <c r="G204" s="40"/>
      <c r="H204" s="40"/>
      <c r="I204" s="40"/>
      <c r="J204" s="41"/>
    </row>
    <row r="205" spans="1:16" ht="45" x14ac:dyDescent="0.25">
      <c r="A205" s="32" t="s">
        <v>47</v>
      </c>
      <c r="B205" s="39"/>
      <c r="C205" s="40"/>
      <c r="D205" s="40"/>
      <c r="E205" s="34" t="s">
        <v>306</v>
      </c>
      <c r="F205" s="40"/>
      <c r="G205" s="40"/>
      <c r="H205" s="40"/>
      <c r="I205" s="40"/>
      <c r="J205" s="41"/>
    </row>
    <row r="206" spans="1:16" ht="30" x14ac:dyDescent="0.25">
      <c r="A206" s="32" t="s">
        <v>40</v>
      </c>
      <c r="B206" s="32">
        <v>50</v>
      </c>
      <c r="C206" s="33" t="s">
        <v>307</v>
      </c>
      <c r="D206" s="32" t="s">
        <v>42</v>
      </c>
      <c r="E206" s="34" t="s">
        <v>308</v>
      </c>
      <c r="F206" s="35" t="s">
        <v>207</v>
      </c>
      <c r="G206" s="36">
        <v>202.58</v>
      </c>
      <c r="H206" s="37">
        <v>0</v>
      </c>
      <c r="I206" s="37">
        <f>ROUND(G206*H206,P4)</f>
        <v>0</v>
      </c>
      <c r="J206" s="32"/>
      <c r="O206" s="38">
        <f>I206*0.21</f>
        <v>0</v>
      </c>
      <c r="P206">
        <v>3</v>
      </c>
    </row>
    <row r="207" spans="1:16" x14ac:dyDescent="0.25">
      <c r="A207" s="32" t="s">
        <v>45</v>
      </c>
      <c r="B207" s="39"/>
      <c r="C207" s="40"/>
      <c r="D207" s="40"/>
      <c r="E207" s="42" t="s">
        <v>42</v>
      </c>
      <c r="F207" s="40"/>
      <c r="G207" s="40"/>
      <c r="H207" s="40"/>
      <c r="I207" s="40"/>
      <c r="J207" s="41"/>
    </row>
    <row r="208" spans="1:16" x14ac:dyDescent="0.25">
      <c r="A208" s="32" t="s">
        <v>90</v>
      </c>
      <c r="B208" s="39"/>
      <c r="C208" s="40"/>
      <c r="D208" s="40"/>
      <c r="E208" s="46" t="s">
        <v>309</v>
      </c>
      <c r="F208" s="40"/>
      <c r="G208" s="40"/>
      <c r="H208" s="40"/>
      <c r="I208" s="40"/>
      <c r="J208" s="41"/>
    </row>
    <row r="209" spans="1:16" ht="165" x14ac:dyDescent="0.25">
      <c r="A209" s="32" t="s">
        <v>47</v>
      </c>
      <c r="B209" s="39"/>
      <c r="C209" s="40"/>
      <c r="D209" s="40"/>
      <c r="E209" s="34" t="s">
        <v>310</v>
      </c>
      <c r="F209" s="40"/>
      <c r="G209" s="40"/>
      <c r="H209" s="40"/>
      <c r="I209" s="40"/>
      <c r="J209" s="41"/>
    </row>
    <row r="210" spans="1:16" ht="30" x14ac:dyDescent="0.25">
      <c r="A210" s="32" t="s">
        <v>40</v>
      </c>
      <c r="B210" s="32">
        <v>51</v>
      </c>
      <c r="C210" s="33" t="s">
        <v>311</v>
      </c>
      <c r="D210" s="32" t="s">
        <v>42</v>
      </c>
      <c r="E210" s="34" t="s">
        <v>312</v>
      </c>
      <c r="F210" s="35" t="s">
        <v>189</v>
      </c>
      <c r="G210" s="36">
        <v>95.850999999999999</v>
      </c>
      <c r="H210" s="37">
        <v>0</v>
      </c>
      <c r="I210" s="37">
        <f>ROUND(G210*H210,P4)</f>
        <v>0</v>
      </c>
      <c r="J210" s="32"/>
      <c r="O210" s="38">
        <f>I210*0.21</f>
        <v>0</v>
      </c>
      <c r="P210">
        <v>3</v>
      </c>
    </row>
    <row r="211" spans="1:16" x14ac:dyDescent="0.25">
      <c r="A211" s="32" t="s">
        <v>45</v>
      </c>
      <c r="B211" s="39"/>
      <c r="C211" s="40"/>
      <c r="D211" s="40"/>
      <c r="E211" s="42" t="s">
        <v>42</v>
      </c>
      <c r="F211" s="40"/>
      <c r="G211" s="40"/>
      <c r="H211" s="40"/>
      <c r="I211" s="40"/>
      <c r="J211" s="41"/>
    </row>
    <row r="212" spans="1:16" ht="105" x14ac:dyDescent="0.25">
      <c r="A212" s="32" t="s">
        <v>90</v>
      </c>
      <c r="B212" s="39"/>
      <c r="C212" s="40"/>
      <c r="D212" s="40"/>
      <c r="E212" s="46" t="s">
        <v>313</v>
      </c>
      <c r="F212" s="40"/>
      <c r="G212" s="40"/>
      <c r="H212" s="40"/>
      <c r="I212" s="40"/>
      <c r="J212" s="41"/>
    </row>
    <row r="213" spans="1:16" ht="60" x14ac:dyDescent="0.25">
      <c r="A213" s="32" t="s">
        <v>47</v>
      </c>
      <c r="B213" s="39"/>
      <c r="C213" s="40"/>
      <c r="D213" s="40"/>
      <c r="E213" s="34" t="s">
        <v>314</v>
      </c>
      <c r="F213" s="40"/>
      <c r="G213" s="40"/>
      <c r="H213" s="40"/>
      <c r="I213" s="40"/>
      <c r="J213" s="41"/>
    </row>
    <row r="214" spans="1:16" x14ac:dyDescent="0.25">
      <c r="A214" s="32" t="s">
        <v>40</v>
      </c>
      <c r="B214" s="32">
        <v>52</v>
      </c>
      <c r="C214" s="33" t="s">
        <v>315</v>
      </c>
      <c r="D214" s="32" t="s">
        <v>42</v>
      </c>
      <c r="E214" s="34" t="s">
        <v>316</v>
      </c>
      <c r="F214" s="35" t="s">
        <v>207</v>
      </c>
      <c r="G214" s="36">
        <v>14.47</v>
      </c>
      <c r="H214" s="37">
        <v>0</v>
      </c>
      <c r="I214" s="37">
        <f>ROUND(G214*H214,P4)</f>
        <v>0</v>
      </c>
      <c r="J214" s="32"/>
      <c r="O214" s="38">
        <f>I214*0.21</f>
        <v>0</v>
      </c>
      <c r="P214">
        <v>3</v>
      </c>
    </row>
    <row r="215" spans="1:16" x14ac:dyDescent="0.25">
      <c r="A215" s="32" t="s">
        <v>45</v>
      </c>
      <c r="B215" s="39"/>
      <c r="C215" s="40"/>
      <c r="D215" s="40"/>
      <c r="E215" s="42" t="s">
        <v>42</v>
      </c>
      <c r="F215" s="40"/>
      <c r="G215" s="40"/>
      <c r="H215" s="40"/>
      <c r="I215" s="40"/>
      <c r="J215" s="41"/>
    </row>
    <row r="216" spans="1:16" x14ac:dyDescent="0.25">
      <c r="A216" s="32" t="s">
        <v>90</v>
      </c>
      <c r="B216" s="39"/>
      <c r="C216" s="40"/>
      <c r="D216" s="40"/>
      <c r="E216" s="46" t="s">
        <v>276</v>
      </c>
      <c r="F216" s="40"/>
      <c r="G216" s="40"/>
      <c r="H216" s="40"/>
      <c r="I216" s="40"/>
      <c r="J216" s="41"/>
    </row>
    <row r="217" spans="1:16" ht="30" x14ac:dyDescent="0.25">
      <c r="A217" s="32" t="s">
        <v>47</v>
      </c>
      <c r="B217" s="43"/>
      <c r="C217" s="44"/>
      <c r="D217" s="44"/>
      <c r="E217" s="34" t="s">
        <v>317</v>
      </c>
      <c r="F217" s="44"/>
      <c r="G217" s="44"/>
      <c r="H217" s="44"/>
      <c r="I217" s="44"/>
      <c r="J217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4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 spans="1:16" x14ac:dyDescent="0.25">
      <c r="A3" s="3" t="s">
        <v>20</v>
      </c>
      <c r="B3" s="18" t="s">
        <v>21</v>
      </c>
      <c r="C3" s="49" t="s">
        <v>22</v>
      </c>
      <c r="D3" s="50"/>
      <c r="E3" s="19" t="s">
        <v>23</v>
      </c>
      <c r="F3" s="15"/>
      <c r="G3" s="15"/>
      <c r="H3" s="20" t="s">
        <v>15</v>
      </c>
      <c r="I3" s="21">
        <f>SUMIFS(I8:I74,A8:A74,"SD")</f>
        <v>0</v>
      </c>
      <c r="J3" s="17"/>
      <c r="O3">
        <v>0</v>
      </c>
      <c r="P3">
        <v>2</v>
      </c>
    </row>
    <row r="4" spans="1:16" ht="30" x14ac:dyDescent="0.25">
      <c r="A4" s="3" t="s">
        <v>24</v>
      </c>
      <c r="B4" s="18" t="s">
        <v>25</v>
      </c>
      <c r="C4" s="49" t="s">
        <v>15</v>
      </c>
      <c r="D4" s="50"/>
      <c r="E4" s="19" t="s">
        <v>16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26</v>
      </c>
      <c r="B5" s="52" t="s">
        <v>27</v>
      </c>
      <c r="C5" s="53" t="s">
        <v>28</v>
      </c>
      <c r="D5" s="53" t="s">
        <v>29</v>
      </c>
      <c r="E5" s="53" t="s">
        <v>30</v>
      </c>
      <c r="F5" s="53" t="s">
        <v>31</v>
      </c>
      <c r="G5" s="53" t="s">
        <v>32</v>
      </c>
      <c r="H5" s="53" t="s">
        <v>33</v>
      </c>
      <c r="I5" s="53"/>
      <c r="J5" s="54" t="s">
        <v>34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35</v>
      </c>
      <c r="I6" s="6" t="s">
        <v>36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37</v>
      </c>
      <c r="B8" s="27"/>
      <c r="C8" s="28" t="s">
        <v>38</v>
      </c>
      <c r="D8" s="29"/>
      <c r="E8" s="26" t="s">
        <v>39</v>
      </c>
      <c r="F8" s="29"/>
      <c r="G8" s="29"/>
      <c r="H8" s="29"/>
      <c r="I8" s="30">
        <f>SUMIFS(I9:I12,A9:A12,"P")</f>
        <v>0</v>
      </c>
      <c r="J8" s="31"/>
    </row>
    <row r="9" spans="1:16" x14ac:dyDescent="0.25">
      <c r="A9" s="32" t="s">
        <v>40</v>
      </c>
      <c r="B9" s="32">
        <v>1</v>
      </c>
      <c r="C9" s="33" t="s">
        <v>86</v>
      </c>
      <c r="D9" s="32" t="s">
        <v>42</v>
      </c>
      <c r="E9" s="34" t="s">
        <v>87</v>
      </c>
      <c r="F9" s="35" t="s">
        <v>88</v>
      </c>
      <c r="G9" s="36">
        <v>12</v>
      </c>
      <c r="H9" s="37">
        <v>0</v>
      </c>
      <c r="I9" s="37">
        <f>ROUND(G9*H9,P4)</f>
        <v>0</v>
      </c>
      <c r="J9" s="32"/>
      <c r="O9" s="38">
        <f>I9*0.21</f>
        <v>0</v>
      </c>
      <c r="P9">
        <v>3</v>
      </c>
    </row>
    <row r="10" spans="1:16" x14ac:dyDescent="0.25">
      <c r="A10" s="32" t="s">
        <v>45</v>
      </c>
      <c r="B10" s="39"/>
      <c r="C10" s="40"/>
      <c r="D10" s="40"/>
      <c r="E10" s="34" t="s">
        <v>89</v>
      </c>
      <c r="F10" s="40"/>
      <c r="G10" s="40"/>
      <c r="H10" s="40"/>
      <c r="I10" s="40"/>
      <c r="J10" s="41"/>
    </row>
    <row r="11" spans="1:16" x14ac:dyDescent="0.25">
      <c r="A11" s="32" t="s">
        <v>90</v>
      </c>
      <c r="B11" s="39"/>
      <c r="C11" s="40"/>
      <c r="D11" s="40"/>
      <c r="E11" s="46" t="s">
        <v>318</v>
      </c>
      <c r="F11" s="40"/>
      <c r="G11" s="40"/>
      <c r="H11" s="40"/>
      <c r="I11" s="40"/>
      <c r="J11" s="41"/>
    </row>
    <row r="12" spans="1:16" ht="30" x14ac:dyDescent="0.25">
      <c r="A12" s="32" t="s">
        <v>47</v>
      </c>
      <c r="B12" s="39"/>
      <c r="C12" s="40"/>
      <c r="D12" s="40"/>
      <c r="E12" s="34" t="s">
        <v>92</v>
      </c>
      <c r="F12" s="40"/>
      <c r="G12" s="40"/>
      <c r="H12" s="40"/>
      <c r="I12" s="40"/>
      <c r="J12" s="41"/>
    </row>
    <row r="13" spans="1:16" x14ac:dyDescent="0.25">
      <c r="A13" s="26" t="s">
        <v>37</v>
      </c>
      <c r="B13" s="27"/>
      <c r="C13" s="28" t="s">
        <v>93</v>
      </c>
      <c r="D13" s="29"/>
      <c r="E13" s="26" t="s">
        <v>94</v>
      </c>
      <c r="F13" s="29"/>
      <c r="G13" s="29"/>
      <c r="H13" s="29"/>
      <c r="I13" s="30">
        <f>SUMIFS(I14:I53,A14:A53,"P")</f>
        <v>0</v>
      </c>
      <c r="J13" s="31"/>
    </row>
    <row r="14" spans="1:16" ht="30" x14ac:dyDescent="0.25">
      <c r="A14" s="32" t="s">
        <v>40</v>
      </c>
      <c r="B14" s="32">
        <v>2</v>
      </c>
      <c r="C14" s="33" t="s">
        <v>95</v>
      </c>
      <c r="D14" s="32" t="s">
        <v>42</v>
      </c>
      <c r="E14" s="34" t="s">
        <v>96</v>
      </c>
      <c r="F14" s="35" t="s">
        <v>88</v>
      </c>
      <c r="G14" s="36">
        <v>26.896000000000001</v>
      </c>
      <c r="H14" s="37">
        <v>0</v>
      </c>
      <c r="I14" s="37">
        <f>ROUND(G14*H14,P4)</f>
        <v>0</v>
      </c>
      <c r="J14" s="32"/>
      <c r="O14" s="38">
        <f>I14*0.21</f>
        <v>0</v>
      </c>
      <c r="P14">
        <v>3</v>
      </c>
    </row>
    <row r="15" spans="1:16" ht="30" x14ac:dyDescent="0.25">
      <c r="A15" s="32" t="s">
        <v>45</v>
      </c>
      <c r="B15" s="39"/>
      <c r="C15" s="40"/>
      <c r="D15" s="40"/>
      <c r="E15" s="34" t="s">
        <v>319</v>
      </c>
      <c r="F15" s="40"/>
      <c r="G15" s="40"/>
      <c r="H15" s="40"/>
      <c r="I15" s="40"/>
      <c r="J15" s="41"/>
    </row>
    <row r="16" spans="1:16" x14ac:dyDescent="0.25">
      <c r="A16" s="32" t="s">
        <v>90</v>
      </c>
      <c r="B16" s="39"/>
      <c r="C16" s="40"/>
      <c r="D16" s="40"/>
      <c r="E16" s="46" t="s">
        <v>320</v>
      </c>
      <c r="F16" s="40"/>
      <c r="G16" s="40"/>
      <c r="H16" s="40"/>
      <c r="I16" s="40"/>
      <c r="J16" s="41"/>
    </row>
    <row r="17" spans="1:16" ht="90" x14ac:dyDescent="0.25">
      <c r="A17" s="32" t="s">
        <v>47</v>
      </c>
      <c r="B17" s="39"/>
      <c r="C17" s="40"/>
      <c r="D17" s="40"/>
      <c r="E17" s="34" t="s">
        <v>99</v>
      </c>
      <c r="F17" s="40"/>
      <c r="G17" s="40"/>
      <c r="H17" s="40"/>
      <c r="I17" s="40"/>
      <c r="J17" s="41"/>
    </row>
    <row r="18" spans="1:16" x14ac:dyDescent="0.25">
      <c r="A18" s="32" t="s">
        <v>40</v>
      </c>
      <c r="B18" s="32">
        <v>3</v>
      </c>
      <c r="C18" s="33" t="s">
        <v>105</v>
      </c>
      <c r="D18" s="32" t="s">
        <v>42</v>
      </c>
      <c r="E18" s="34" t="s">
        <v>106</v>
      </c>
      <c r="F18" s="35" t="s">
        <v>88</v>
      </c>
      <c r="G18" s="36">
        <v>13.448</v>
      </c>
      <c r="H18" s="37">
        <v>0</v>
      </c>
      <c r="I18" s="37">
        <f>ROUND(G18*H18,P4)</f>
        <v>0</v>
      </c>
      <c r="J18" s="32"/>
      <c r="O18" s="38">
        <f>I18*0.21</f>
        <v>0</v>
      </c>
      <c r="P18">
        <v>3</v>
      </c>
    </row>
    <row r="19" spans="1:16" ht="60" x14ac:dyDescent="0.25">
      <c r="A19" s="32" t="s">
        <v>45</v>
      </c>
      <c r="B19" s="39"/>
      <c r="C19" s="40"/>
      <c r="D19" s="40"/>
      <c r="E19" s="34" t="s">
        <v>107</v>
      </c>
      <c r="F19" s="40"/>
      <c r="G19" s="40"/>
      <c r="H19" s="40"/>
      <c r="I19" s="40"/>
      <c r="J19" s="41"/>
    </row>
    <row r="20" spans="1:16" x14ac:dyDescent="0.25">
      <c r="A20" s="32" t="s">
        <v>90</v>
      </c>
      <c r="B20" s="39"/>
      <c r="C20" s="40"/>
      <c r="D20" s="40"/>
      <c r="E20" s="46" t="s">
        <v>321</v>
      </c>
      <c r="F20" s="40"/>
      <c r="G20" s="40"/>
      <c r="H20" s="40"/>
      <c r="I20" s="40"/>
      <c r="J20" s="41"/>
    </row>
    <row r="21" spans="1:16" ht="90" x14ac:dyDescent="0.25">
      <c r="A21" s="32" t="s">
        <v>47</v>
      </c>
      <c r="B21" s="39"/>
      <c r="C21" s="40"/>
      <c r="D21" s="40"/>
      <c r="E21" s="34" t="s">
        <v>99</v>
      </c>
      <c r="F21" s="40"/>
      <c r="G21" s="40"/>
      <c r="H21" s="40"/>
      <c r="I21" s="40"/>
      <c r="J21" s="41"/>
    </row>
    <row r="22" spans="1:16" x14ac:dyDescent="0.25">
      <c r="A22" s="32" t="s">
        <v>40</v>
      </c>
      <c r="B22" s="32">
        <v>4</v>
      </c>
      <c r="C22" s="33" t="s">
        <v>109</v>
      </c>
      <c r="D22" s="32" t="s">
        <v>42</v>
      </c>
      <c r="E22" s="34" t="s">
        <v>110</v>
      </c>
      <c r="F22" s="35" t="s">
        <v>88</v>
      </c>
      <c r="G22" s="36">
        <v>13.2</v>
      </c>
      <c r="H22" s="37">
        <v>0</v>
      </c>
      <c r="I22" s="37">
        <f>ROUND(G22*H22,P4)</f>
        <v>0</v>
      </c>
      <c r="J22" s="32"/>
      <c r="O22" s="38">
        <f>I22*0.21</f>
        <v>0</v>
      </c>
      <c r="P22">
        <v>3</v>
      </c>
    </row>
    <row r="23" spans="1:16" x14ac:dyDescent="0.25">
      <c r="A23" s="32" t="s">
        <v>45</v>
      </c>
      <c r="B23" s="39"/>
      <c r="C23" s="40"/>
      <c r="D23" s="40"/>
      <c r="E23" s="34" t="s">
        <v>111</v>
      </c>
      <c r="F23" s="40"/>
      <c r="G23" s="40"/>
      <c r="H23" s="40"/>
      <c r="I23" s="40"/>
      <c r="J23" s="41"/>
    </row>
    <row r="24" spans="1:16" x14ac:dyDescent="0.25">
      <c r="A24" s="32" t="s">
        <v>90</v>
      </c>
      <c r="B24" s="39"/>
      <c r="C24" s="40"/>
      <c r="D24" s="40"/>
      <c r="E24" s="46" t="s">
        <v>322</v>
      </c>
      <c r="F24" s="40"/>
      <c r="G24" s="40"/>
      <c r="H24" s="40"/>
      <c r="I24" s="40"/>
      <c r="J24" s="41"/>
    </row>
    <row r="25" spans="1:16" ht="30" x14ac:dyDescent="0.25">
      <c r="A25" s="32" t="s">
        <v>47</v>
      </c>
      <c r="B25" s="39"/>
      <c r="C25" s="40"/>
      <c r="D25" s="40"/>
      <c r="E25" s="34" t="s">
        <v>113</v>
      </c>
      <c r="F25" s="40"/>
      <c r="G25" s="40"/>
      <c r="H25" s="40"/>
      <c r="I25" s="40"/>
      <c r="J25" s="41"/>
    </row>
    <row r="26" spans="1:16" x14ac:dyDescent="0.25">
      <c r="A26" s="32" t="s">
        <v>40</v>
      </c>
      <c r="B26" s="32">
        <v>5</v>
      </c>
      <c r="C26" s="33" t="s">
        <v>129</v>
      </c>
      <c r="D26" s="32" t="s">
        <v>42</v>
      </c>
      <c r="E26" s="34" t="s">
        <v>130</v>
      </c>
      <c r="F26" s="35" t="s">
        <v>88</v>
      </c>
      <c r="G26" s="36">
        <v>35.896000000000001</v>
      </c>
      <c r="H26" s="37">
        <v>0</v>
      </c>
      <c r="I26" s="37">
        <f>ROUND(G26*H26,P4)</f>
        <v>0</v>
      </c>
      <c r="J26" s="32"/>
      <c r="O26" s="38">
        <f>I26*0.21</f>
        <v>0</v>
      </c>
      <c r="P26">
        <v>3</v>
      </c>
    </row>
    <row r="27" spans="1:16" x14ac:dyDescent="0.25">
      <c r="A27" s="32" t="s">
        <v>45</v>
      </c>
      <c r="B27" s="39"/>
      <c r="C27" s="40"/>
      <c r="D27" s="40"/>
      <c r="E27" s="42" t="s">
        <v>42</v>
      </c>
      <c r="F27" s="40"/>
      <c r="G27" s="40"/>
      <c r="H27" s="40"/>
      <c r="I27" s="40"/>
      <c r="J27" s="41"/>
    </row>
    <row r="28" spans="1:16" ht="45" x14ac:dyDescent="0.25">
      <c r="A28" s="32" t="s">
        <v>90</v>
      </c>
      <c r="B28" s="39"/>
      <c r="C28" s="40"/>
      <c r="D28" s="40"/>
      <c r="E28" s="46" t="s">
        <v>323</v>
      </c>
      <c r="F28" s="40"/>
      <c r="G28" s="40"/>
      <c r="H28" s="40"/>
      <c r="I28" s="40"/>
      <c r="J28" s="41"/>
    </row>
    <row r="29" spans="1:16" ht="30" x14ac:dyDescent="0.25">
      <c r="A29" s="32" t="s">
        <v>47</v>
      </c>
      <c r="B29" s="39"/>
      <c r="C29" s="40"/>
      <c r="D29" s="40"/>
      <c r="E29" s="34" t="s">
        <v>132</v>
      </c>
      <c r="F29" s="40"/>
      <c r="G29" s="40"/>
      <c r="H29" s="40"/>
      <c r="I29" s="40"/>
      <c r="J29" s="41"/>
    </row>
    <row r="30" spans="1:16" x14ac:dyDescent="0.25">
      <c r="A30" s="32" t="s">
        <v>40</v>
      </c>
      <c r="B30" s="32">
        <v>6</v>
      </c>
      <c r="C30" s="33" t="s">
        <v>133</v>
      </c>
      <c r="D30" s="32" t="s">
        <v>42</v>
      </c>
      <c r="E30" s="34" t="s">
        <v>134</v>
      </c>
      <c r="F30" s="35" t="s">
        <v>88</v>
      </c>
      <c r="G30" s="36">
        <v>12</v>
      </c>
      <c r="H30" s="37">
        <v>0</v>
      </c>
      <c r="I30" s="37">
        <f>ROUND(G30*H30,P4)</f>
        <v>0</v>
      </c>
      <c r="J30" s="32"/>
      <c r="O30" s="38">
        <f>I30*0.21</f>
        <v>0</v>
      </c>
      <c r="P30">
        <v>3</v>
      </c>
    </row>
    <row r="31" spans="1:16" x14ac:dyDescent="0.25">
      <c r="A31" s="32" t="s">
        <v>45</v>
      </c>
      <c r="B31" s="39"/>
      <c r="C31" s="40"/>
      <c r="D31" s="40"/>
      <c r="E31" s="34" t="s">
        <v>127</v>
      </c>
      <c r="F31" s="40"/>
      <c r="G31" s="40"/>
      <c r="H31" s="40"/>
      <c r="I31" s="40"/>
      <c r="J31" s="41"/>
    </row>
    <row r="32" spans="1:16" x14ac:dyDescent="0.25">
      <c r="A32" s="32" t="s">
        <v>90</v>
      </c>
      <c r="B32" s="39"/>
      <c r="C32" s="40"/>
      <c r="D32" s="40"/>
      <c r="E32" s="46" t="s">
        <v>324</v>
      </c>
      <c r="F32" s="40"/>
      <c r="G32" s="40"/>
      <c r="H32" s="40"/>
      <c r="I32" s="40"/>
      <c r="J32" s="41"/>
    </row>
    <row r="33" spans="1:16" ht="30" x14ac:dyDescent="0.25">
      <c r="A33" s="32" t="s">
        <v>47</v>
      </c>
      <c r="B33" s="39"/>
      <c r="C33" s="40"/>
      <c r="D33" s="40"/>
      <c r="E33" s="34" t="s">
        <v>136</v>
      </c>
      <c r="F33" s="40"/>
      <c r="G33" s="40"/>
      <c r="H33" s="40"/>
      <c r="I33" s="40"/>
      <c r="J33" s="41"/>
    </row>
    <row r="34" spans="1:16" ht="30" x14ac:dyDescent="0.25">
      <c r="A34" s="32" t="s">
        <v>40</v>
      </c>
      <c r="B34" s="32">
        <v>7</v>
      </c>
      <c r="C34" s="33" t="s">
        <v>158</v>
      </c>
      <c r="D34" s="32" t="s">
        <v>42</v>
      </c>
      <c r="E34" s="34" t="s">
        <v>159</v>
      </c>
      <c r="F34" s="35" t="s">
        <v>88</v>
      </c>
      <c r="G34" s="36">
        <v>45.795999999999999</v>
      </c>
      <c r="H34" s="37">
        <v>0</v>
      </c>
      <c r="I34" s="37">
        <f>ROUND(G34*H34,P4)</f>
        <v>0</v>
      </c>
      <c r="J34" s="32"/>
      <c r="O34" s="38">
        <f>I34*0.21</f>
        <v>0</v>
      </c>
      <c r="P34">
        <v>3</v>
      </c>
    </row>
    <row r="35" spans="1:16" x14ac:dyDescent="0.25">
      <c r="A35" s="32" t="s">
        <v>45</v>
      </c>
      <c r="B35" s="39"/>
      <c r="C35" s="40"/>
      <c r="D35" s="40"/>
      <c r="E35" s="34" t="s">
        <v>160</v>
      </c>
      <c r="F35" s="40"/>
      <c r="G35" s="40"/>
      <c r="H35" s="40"/>
      <c r="I35" s="40"/>
      <c r="J35" s="41"/>
    </row>
    <row r="36" spans="1:16" ht="60" x14ac:dyDescent="0.25">
      <c r="A36" s="32" t="s">
        <v>90</v>
      </c>
      <c r="B36" s="39"/>
      <c r="C36" s="40"/>
      <c r="D36" s="40"/>
      <c r="E36" s="46" t="s">
        <v>325</v>
      </c>
      <c r="F36" s="40"/>
      <c r="G36" s="40"/>
      <c r="H36" s="40"/>
      <c r="I36" s="40"/>
      <c r="J36" s="41"/>
    </row>
    <row r="37" spans="1:16" ht="120" x14ac:dyDescent="0.25">
      <c r="A37" s="32" t="s">
        <v>47</v>
      </c>
      <c r="B37" s="39"/>
      <c r="C37" s="40"/>
      <c r="D37" s="40"/>
      <c r="E37" s="34" t="s">
        <v>162</v>
      </c>
      <c r="F37" s="40"/>
      <c r="G37" s="40"/>
      <c r="H37" s="40"/>
      <c r="I37" s="40"/>
      <c r="J37" s="41"/>
    </row>
    <row r="38" spans="1:16" x14ac:dyDescent="0.25">
      <c r="A38" s="32" t="s">
        <v>40</v>
      </c>
      <c r="B38" s="32">
        <v>8</v>
      </c>
      <c r="C38" s="33" t="s">
        <v>173</v>
      </c>
      <c r="D38" s="32" t="s">
        <v>42</v>
      </c>
      <c r="E38" s="34" t="s">
        <v>174</v>
      </c>
      <c r="F38" s="35" t="s">
        <v>88</v>
      </c>
      <c r="G38" s="36">
        <v>9</v>
      </c>
      <c r="H38" s="37">
        <v>0</v>
      </c>
      <c r="I38" s="37">
        <f>ROUND(G38*H38,P4)</f>
        <v>0</v>
      </c>
      <c r="J38" s="32"/>
      <c r="O38" s="38">
        <f>I38*0.21</f>
        <v>0</v>
      </c>
      <c r="P38">
        <v>3</v>
      </c>
    </row>
    <row r="39" spans="1:16" x14ac:dyDescent="0.25">
      <c r="A39" s="32" t="s">
        <v>45</v>
      </c>
      <c r="B39" s="39"/>
      <c r="C39" s="40"/>
      <c r="D39" s="40"/>
      <c r="E39" s="34" t="s">
        <v>326</v>
      </c>
      <c r="F39" s="40"/>
      <c r="G39" s="40"/>
      <c r="H39" s="40"/>
      <c r="I39" s="40"/>
      <c r="J39" s="41"/>
    </row>
    <row r="40" spans="1:16" x14ac:dyDescent="0.25">
      <c r="A40" s="32" t="s">
        <v>90</v>
      </c>
      <c r="B40" s="39"/>
      <c r="C40" s="40"/>
      <c r="D40" s="40"/>
      <c r="E40" s="46" t="s">
        <v>327</v>
      </c>
      <c r="F40" s="40"/>
      <c r="G40" s="40"/>
      <c r="H40" s="40"/>
      <c r="I40" s="40"/>
      <c r="J40" s="41"/>
    </row>
    <row r="41" spans="1:16" ht="360" x14ac:dyDescent="0.25">
      <c r="A41" s="32" t="s">
        <v>47</v>
      </c>
      <c r="B41" s="39"/>
      <c r="C41" s="40"/>
      <c r="D41" s="40"/>
      <c r="E41" s="34" t="s">
        <v>177</v>
      </c>
      <c r="F41" s="40"/>
      <c r="G41" s="40"/>
      <c r="H41" s="40"/>
      <c r="I41" s="40"/>
      <c r="J41" s="41"/>
    </row>
    <row r="42" spans="1:16" x14ac:dyDescent="0.25">
      <c r="A42" s="32" t="s">
        <v>40</v>
      </c>
      <c r="B42" s="32">
        <v>9</v>
      </c>
      <c r="C42" s="33" t="s">
        <v>192</v>
      </c>
      <c r="D42" s="32" t="s">
        <v>42</v>
      </c>
      <c r="E42" s="34" t="s">
        <v>193</v>
      </c>
      <c r="F42" s="35" t="s">
        <v>189</v>
      </c>
      <c r="G42" s="36">
        <v>66</v>
      </c>
      <c r="H42" s="37">
        <v>0</v>
      </c>
      <c r="I42" s="37">
        <f>ROUND(G42*H42,P4)</f>
        <v>0</v>
      </c>
      <c r="J42" s="32"/>
      <c r="O42" s="38">
        <f>I42*0.21</f>
        <v>0</v>
      </c>
      <c r="P42">
        <v>3</v>
      </c>
    </row>
    <row r="43" spans="1:16" x14ac:dyDescent="0.25">
      <c r="A43" s="32" t="s">
        <v>45</v>
      </c>
      <c r="B43" s="39"/>
      <c r="C43" s="40"/>
      <c r="D43" s="40"/>
      <c r="E43" s="34" t="s">
        <v>194</v>
      </c>
      <c r="F43" s="40"/>
      <c r="G43" s="40"/>
      <c r="H43" s="40"/>
      <c r="I43" s="40"/>
      <c r="J43" s="41"/>
    </row>
    <row r="44" spans="1:16" x14ac:dyDescent="0.25">
      <c r="A44" s="32" t="s">
        <v>90</v>
      </c>
      <c r="B44" s="39"/>
      <c r="C44" s="40"/>
      <c r="D44" s="40"/>
      <c r="E44" s="46" t="s">
        <v>328</v>
      </c>
      <c r="F44" s="40"/>
      <c r="G44" s="40"/>
      <c r="H44" s="40"/>
      <c r="I44" s="40"/>
      <c r="J44" s="41"/>
    </row>
    <row r="45" spans="1:16" x14ac:dyDescent="0.25">
      <c r="A45" s="32" t="s">
        <v>47</v>
      </c>
      <c r="B45" s="39"/>
      <c r="C45" s="40"/>
      <c r="D45" s="40"/>
      <c r="E45" s="34" t="s">
        <v>196</v>
      </c>
      <c r="F45" s="40"/>
      <c r="G45" s="40"/>
      <c r="H45" s="40"/>
      <c r="I45" s="40"/>
      <c r="J45" s="41"/>
    </row>
    <row r="46" spans="1:16" x14ac:dyDescent="0.25">
      <c r="A46" s="32" t="s">
        <v>40</v>
      </c>
      <c r="B46" s="32">
        <v>10</v>
      </c>
      <c r="C46" s="33" t="s">
        <v>197</v>
      </c>
      <c r="D46" s="32" t="s">
        <v>42</v>
      </c>
      <c r="E46" s="34" t="s">
        <v>198</v>
      </c>
      <c r="F46" s="35" t="s">
        <v>189</v>
      </c>
      <c r="G46" s="36">
        <v>66</v>
      </c>
      <c r="H46" s="37">
        <v>0</v>
      </c>
      <c r="I46" s="37">
        <f>ROUND(G46*H46,P4)</f>
        <v>0</v>
      </c>
      <c r="J46" s="32"/>
      <c r="O46" s="38">
        <f>I46*0.21</f>
        <v>0</v>
      </c>
      <c r="P46">
        <v>3</v>
      </c>
    </row>
    <row r="47" spans="1:16" x14ac:dyDescent="0.25">
      <c r="A47" s="32" t="s">
        <v>45</v>
      </c>
      <c r="B47" s="39"/>
      <c r="C47" s="40"/>
      <c r="D47" s="40"/>
      <c r="E47" s="42" t="s">
        <v>42</v>
      </c>
      <c r="F47" s="40"/>
      <c r="G47" s="40"/>
      <c r="H47" s="40"/>
      <c r="I47" s="40"/>
      <c r="J47" s="41"/>
    </row>
    <row r="48" spans="1:16" x14ac:dyDescent="0.25">
      <c r="A48" s="32" t="s">
        <v>90</v>
      </c>
      <c r="B48" s="39"/>
      <c r="C48" s="40"/>
      <c r="D48" s="40"/>
      <c r="E48" s="46" t="s">
        <v>328</v>
      </c>
      <c r="F48" s="40"/>
      <c r="G48" s="40"/>
      <c r="H48" s="40"/>
      <c r="I48" s="40"/>
      <c r="J48" s="41"/>
    </row>
    <row r="49" spans="1:16" ht="45" x14ac:dyDescent="0.25">
      <c r="A49" s="32" t="s">
        <v>47</v>
      </c>
      <c r="B49" s="39"/>
      <c r="C49" s="40"/>
      <c r="D49" s="40"/>
      <c r="E49" s="34" t="s">
        <v>199</v>
      </c>
      <c r="F49" s="40"/>
      <c r="G49" s="40"/>
      <c r="H49" s="40"/>
      <c r="I49" s="40"/>
      <c r="J49" s="41"/>
    </row>
    <row r="50" spans="1:16" x14ac:dyDescent="0.25">
      <c r="A50" s="32" t="s">
        <v>40</v>
      </c>
      <c r="B50" s="32">
        <v>11</v>
      </c>
      <c r="C50" s="33" t="s">
        <v>200</v>
      </c>
      <c r="D50" s="32" t="s">
        <v>42</v>
      </c>
      <c r="E50" s="34" t="s">
        <v>201</v>
      </c>
      <c r="F50" s="35" t="s">
        <v>189</v>
      </c>
      <c r="G50" s="36">
        <v>66</v>
      </c>
      <c r="H50" s="37">
        <v>0</v>
      </c>
      <c r="I50" s="37">
        <f>ROUND(G50*H50,P4)</f>
        <v>0</v>
      </c>
      <c r="J50" s="32"/>
      <c r="O50" s="38">
        <f>I50*0.21</f>
        <v>0</v>
      </c>
      <c r="P50">
        <v>3</v>
      </c>
    </row>
    <row r="51" spans="1:16" x14ac:dyDescent="0.25">
      <c r="A51" s="32" t="s">
        <v>45</v>
      </c>
      <c r="B51" s="39"/>
      <c r="C51" s="40"/>
      <c r="D51" s="40"/>
      <c r="E51" s="42" t="s">
        <v>42</v>
      </c>
      <c r="F51" s="40"/>
      <c r="G51" s="40"/>
      <c r="H51" s="40"/>
      <c r="I51" s="40"/>
      <c r="J51" s="41"/>
    </row>
    <row r="52" spans="1:16" x14ac:dyDescent="0.25">
      <c r="A52" s="32" t="s">
        <v>90</v>
      </c>
      <c r="B52" s="39"/>
      <c r="C52" s="40"/>
      <c r="D52" s="40"/>
      <c r="E52" s="46" t="s">
        <v>328</v>
      </c>
      <c r="F52" s="40"/>
      <c r="G52" s="40"/>
      <c r="H52" s="40"/>
      <c r="I52" s="40"/>
      <c r="J52" s="41"/>
    </row>
    <row r="53" spans="1:16" ht="45" x14ac:dyDescent="0.25">
      <c r="A53" s="32" t="s">
        <v>47</v>
      </c>
      <c r="B53" s="39"/>
      <c r="C53" s="40"/>
      <c r="D53" s="40"/>
      <c r="E53" s="34" t="s">
        <v>202</v>
      </c>
      <c r="F53" s="40"/>
      <c r="G53" s="40"/>
      <c r="H53" s="40"/>
      <c r="I53" s="40"/>
      <c r="J53" s="41"/>
    </row>
    <row r="54" spans="1:16" x14ac:dyDescent="0.25">
      <c r="A54" s="26" t="s">
        <v>37</v>
      </c>
      <c r="B54" s="27"/>
      <c r="C54" s="28" t="s">
        <v>232</v>
      </c>
      <c r="D54" s="29"/>
      <c r="E54" s="26" t="s">
        <v>233</v>
      </c>
      <c r="F54" s="29"/>
      <c r="G54" s="29"/>
      <c r="H54" s="29"/>
      <c r="I54" s="30">
        <f>SUMIFS(I55:I74,A55:A74,"P")</f>
        <v>0</v>
      </c>
      <c r="J54" s="31"/>
    </row>
    <row r="55" spans="1:16" x14ac:dyDescent="0.25">
      <c r="A55" s="32" t="s">
        <v>40</v>
      </c>
      <c r="B55" s="32">
        <v>12</v>
      </c>
      <c r="C55" s="33" t="s">
        <v>253</v>
      </c>
      <c r="D55" s="32" t="s">
        <v>42</v>
      </c>
      <c r="E55" s="34" t="s">
        <v>254</v>
      </c>
      <c r="F55" s="35" t="s">
        <v>189</v>
      </c>
      <c r="G55" s="36">
        <v>5.3179999999999996</v>
      </c>
      <c r="H55" s="37">
        <v>0</v>
      </c>
      <c r="I55" s="37">
        <f>ROUND(G55*H55,P4)</f>
        <v>0</v>
      </c>
      <c r="J55" s="32"/>
      <c r="O55" s="38">
        <f>I55*0.21</f>
        <v>0</v>
      </c>
      <c r="P55">
        <v>3</v>
      </c>
    </row>
    <row r="56" spans="1:16" ht="30" x14ac:dyDescent="0.25">
      <c r="A56" s="32" t="s">
        <v>45</v>
      </c>
      <c r="B56" s="39"/>
      <c r="C56" s="40"/>
      <c r="D56" s="40"/>
      <c r="E56" s="34" t="s">
        <v>255</v>
      </c>
      <c r="F56" s="40"/>
      <c r="G56" s="40"/>
      <c r="H56" s="40"/>
      <c r="I56" s="40"/>
      <c r="J56" s="41"/>
    </row>
    <row r="57" spans="1:16" x14ac:dyDescent="0.25">
      <c r="A57" s="32" t="s">
        <v>90</v>
      </c>
      <c r="B57" s="39"/>
      <c r="C57" s="40"/>
      <c r="D57" s="40"/>
      <c r="E57" s="46" t="s">
        <v>329</v>
      </c>
      <c r="F57" s="40"/>
      <c r="G57" s="40"/>
      <c r="H57" s="40"/>
      <c r="I57" s="40"/>
      <c r="J57" s="41"/>
    </row>
    <row r="58" spans="1:16" ht="120" x14ac:dyDescent="0.25">
      <c r="A58" s="32" t="s">
        <v>47</v>
      </c>
      <c r="B58" s="39"/>
      <c r="C58" s="40"/>
      <c r="D58" s="40"/>
      <c r="E58" s="34" t="s">
        <v>257</v>
      </c>
      <c r="F58" s="40"/>
      <c r="G58" s="40"/>
      <c r="H58" s="40"/>
      <c r="I58" s="40"/>
      <c r="J58" s="41"/>
    </row>
    <row r="59" spans="1:16" x14ac:dyDescent="0.25">
      <c r="A59" s="32" t="s">
        <v>40</v>
      </c>
      <c r="B59" s="32">
        <v>13</v>
      </c>
      <c r="C59" s="33" t="s">
        <v>330</v>
      </c>
      <c r="D59" s="32" t="s">
        <v>42</v>
      </c>
      <c r="E59" s="34" t="s">
        <v>331</v>
      </c>
      <c r="F59" s="35" t="s">
        <v>189</v>
      </c>
      <c r="G59" s="36">
        <v>126.03</v>
      </c>
      <c r="H59" s="37">
        <v>0</v>
      </c>
      <c r="I59" s="37">
        <f>ROUND(G59*H59,P4)</f>
        <v>0</v>
      </c>
      <c r="J59" s="32"/>
      <c r="O59" s="38">
        <f>I59*0.21</f>
        <v>0</v>
      </c>
      <c r="P59">
        <v>3</v>
      </c>
    </row>
    <row r="60" spans="1:16" x14ac:dyDescent="0.25">
      <c r="A60" s="32" t="s">
        <v>45</v>
      </c>
      <c r="B60" s="39"/>
      <c r="C60" s="40"/>
      <c r="D60" s="40"/>
      <c r="E60" s="34" t="s">
        <v>332</v>
      </c>
      <c r="F60" s="40"/>
      <c r="G60" s="40"/>
      <c r="H60" s="40"/>
      <c r="I60" s="40"/>
      <c r="J60" s="41"/>
    </row>
    <row r="61" spans="1:16" ht="45" x14ac:dyDescent="0.25">
      <c r="A61" s="32" t="s">
        <v>90</v>
      </c>
      <c r="B61" s="39"/>
      <c r="C61" s="40"/>
      <c r="D61" s="40"/>
      <c r="E61" s="46" t="s">
        <v>333</v>
      </c>
      <c r="F61" s="40"/>
      <c r="G61" s="40"/>
      <c r="H61" s="40"/>
      <c r="I61" s="40"/>
      <c r="J61" s="41"/>
    </row>
    <row r="62" spans="1:16" ht="75" x14ac:dyDescent="0.25">
      <c r="A62" s="32" t="s">
        <v>47</v>
      </c>
      <c r="B62" s="39"/>
      <c r="C62" s="40"/>
      <c r="D62" s="40"/>
      <c r="E62" s="34" t="s">
        <v>262</v>
      </c>
      <c r="F62" s="40"/>
      <c r="G62" s="40"/>
      <c r="H62" s="40"/>
      <c r="I62" s="40"/>
      <c r="J62" s="41"/>
    </row>
    <row r="63" spans="1:16" x14ac:dyDescent="0.25">
      <c r="A63" s="32" t="s">
        <v>40</v>
      </c>
      <c r="B63" s="32">
        <v>14</v>
      </c>
      <c r="C63" s="33" t="s">
        <v>258</v>
      </c>
      <c r="D63" s="32" t="s">
        <v>42</v>
      </c>
      <c r="E63" s="34" t="s">
        <v>259</v>
      </c>
      <c r="F63" s="35" t="s">
        <v>189</v>
      </c>
      <c r="G63" s="36">
        <v>252.06</v>
      </c>
      <c r="H63" s="37">
        <v>0</v>
      </c>
      <c r="I63" s="37">
        <f>ROUND(G63*H63,P4)</f>
        <v>0</v>
      </c>
      <c r="J63" s="32"/>
      <c r="O63" s="38">
        <f>I63*0.21</f>
        <v>0</v>
      </c>
      <c r="P63">
        <v>3</v>
      </c>
    </row>
    <row r="64" spans="1:16" x14ac:dyDescent="0.25">
      <c r="A64" s="32" t="s">
        <v>45</v>
      </c>
      <c r="B64" s="39"/>
      <c r="C64" s="40"/>
      <c r="D64" s="40"/>
      <c r="E64" s="34" t="s">
        <v>260</v>
      </c>
      <c r="F64" s="40"/>
      <c r="G64" s="40"/>
      <c r="H64" s="40"/>
      <c r="I64" s="40"/>
      <c r="J64" s="41"/>
    </row>
    <row r="65" spans="1:16" ht="45" x14ac:dyDescent="0.25">
      <c r="A65" s="32" t="s">
        <v>90</v>
      </c>
      <c r="B65" s="39"/>
      <c r="C65" s="40"/>
      <c r="D65" s="40"/>
      <c r="E65" s="46" t="s">
        <v>334</v>
      </c>
      <c r="F65" s="40"/>
      <c r="G65" s="40"/>
      <c r="H65" s="40"/>
      <c r="I65" s="40"/>
      <c r="J65" s="41"/>
    </row>
    <row r="66" spans="1:16" ht="75" x14ac:dyDescent="0.25">
      <c r="A66" s="32" t="s">
        <v>47</v>
      </c>
      <c r="B66" s="39"/>
      <c r="C66" s="40"/>
      <c r="D66" s="40"/>
      <c r="E66" s="34" t="s">
        <v>262</v>
      </c>
      <c r="F66" s="40"/>
      <c r="G66" s="40"/>
      <c r="H66" s="40"/>
      <c r="I66" s="40"/>
      <c r="J66" s="41"/>
    </row>
    <row r="67" spans="1:16" x14ac:dyDescent="0.25">
      <c r="A67" s="32" t="s">
        <v>40</v>
      </c>
      <c r="B67" s="32">
        <v>15</v>
      </c>
      <c r="C67" s="33" t="s">
        <v>268</v>
      </c>
      <c r="D67" s="32" t="s">
        <v>42</v>
      </c>
      <c r="E67" s="34" t="s">
        <v>269</v>
      </c>
      <c r="F67" s="35" t="s">
        <v>189</v>
      </c>
      <c r="G67" s="36">
        <v>252.06</v>
      </c>
      <c r="H67" s="37">
        <v>0</v>
      </c>
      <c r="I67" s="37">
        <f>ROUND(G67*H67,P4)</f>
        <v>0</v>
      </c>
      <c r="J67" s="32"/>
      <c r="O67" s="38">
        <f>I67*0.21</f>
        <v>0</v>
      </c>
      <c r="P67">
        <v>3</v>
      </c>
    </row>
    <row r="68" spans="1:16" x14ac:dyDescent="0.25">
      <c r="A68" s="32" t="s">
        <v>45</v>
      </c>
      <c r="B68" s="39"/>
      <c r="C68" s="40"/>
      <c r="D68" s="40"/>
      <c r="E68" s="42" t="s">
        <v>42</v>
      </c>
      <c r="F68" s="40"/>
      <c r="G68" s="40"/>
      <c r="H68" s="40"/>
      <c r="I68" s="40"/>
      <c r="J68" s="41"/>
    </row>
    <row r="69" spans="1:16" ht="45" x14ac:dyDescent="0.25">
      <c r="A69" s="32" t="s">
        <v>90</v>
      </c>
      <c r="B69" s="39"/>
      <c r="C69" s="40"/>
      <c r="D69" s="40"/>
      <c r="E69" s="46" t="s">
        <v>334</v>
      </c>
      <c r="F69" s="40"/>
      <c r="G69" s="40"/>
      <c r="H69" s="40"/>
      <c r="I69" s="40"/>
      <c r="J69" s="41"/>
    </row>
    <row r="70" spans="1:16" ht="165" x14ac:dyDescent="0.25">
      <c r="A70" s="32" t="s">
        <v>47</v>
      </c>
      <c r="B70" s="39"/>
      <c r="C70" s="40"/>
      <c r="D70" s="40"/>
      <c r="E70" s="34" t="s">
        <v>271</v>
      </c>
      <c r="F70" s="40"/>
      <c r="G70" s="40"/>
      <c r="H70" s="40"/>
      <c r="I70" s="40"/>
      <c r="J70" s="41"/>
    </row>
    <row r="71" spans="1:16" x14ac:dyDescent="0.25">
      <c r="A71" s="32" t="s">
        <v>40</v>
      </c>
      <c r="B71" s="32">
        <v>16</v>
      </c>
      <c r="C71" s="33" t="s">
        <v>272</v>
      </c>
      <c r="D71" s="32" t="s">
        <v>42</v>
      </c>
      <c r="E71" s="34" t="s">
        <v>273</v>
      </c>
      <c r="F71" s="35" t="s">
        <v>189</v>
      </c>
      <c r="G71" s="36">
        <v>126.03</v>
      </c>
      <c r="H71" s="37">
        <v>0</v>
      </c>
      <c r="I71" s="37">
        <f>ROUND(G71*H71,P4)</f>
        <v>0</v>
      </c>
      <c r="J71" s="32"/>
      <c r="O71" s="38">
        <f>I71*0.21</f>
        <v>0</v>
      </c>
      <c r="P71">
        <v>3</v>
      </c>
    </row>
    <row r="72" spans="1:16" x14ac:dyDescent="0.25">
      <c r="A72" s="32" t="s">
        <v>45</v>
      </c>
      <c r="B72" s="39"/>
      <c r="C72" s="40"/>
      <c r="D72" s="40"/>
      <c r="E72" s="42" t="s">
        <v>42</v>
      </c>
      <c r="F72" s="40"/>
      <c r="G72" s="40"/>
      <c r="H72" s="40"/>
      <c r="I72" s="40"/>
      <c r="J72" s="41"/>
    </row>
    <row r="73" spans="1:16" ht="45" x14ac:dyDescent="0.25">
      <c r="A73" s="32" t="s">
        <v>90</v>
      </c>
      <c r="B73" s="39"/>
      <c r="C73" s="40"/>
      <c r="D73" s="40"/>
      <c r="E73" s="46" t="s">
        <v>335</v>
      </c>
      <c r="F73" s="40"/>
      <c r="G73" s="40"/>
      <c r="H73" s="40"/>
      <c r="I73" s="40"/>
      <c r="J73" s="41"/>
    </row>
    <row r="74" spans="1:16" ht="165" x14ac:dyDescent="0.25">
      <c r="A74" s="32" t="s">
        <v>47</v>
      </c>
      <c r="B74" s="43"/>
      <c r="C74" s="44"/>
      <c r="D74" s="44"/>
      <c r="E74" s="34" t="s">
        <v>271</v>
      </c>
      <c r="F74" s="44"/>
      <c r="G74" s="44"/>
      <c r="H74" s="44"/>
      <c r="I74" s="44"/>
      <c r="J74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1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 spans="1:16" x14ac:dyDescent="0.25">
      <c r="A3" s="3" t="s">
        <v>20</v>
      </c>
      <c r="B3" s="18" t="s">
        <v>21</v>
      </c>
      <c r="C3" s="49" t="s">
        <v>22</v>
      </c>
      <c r="D3" s="50"/>
      <c r="E3" s="19" t="s">
        <v>23</v>
      </c>
      <c r="F3" s="15"/>
      <c r="G3" s="15"/>
      <c r="H3" s="20" t="s">
        <v>17</v>
      </c>
      <c r="I3" s="21">
        <f>SUMIFS(I8:I201,A8:A201,"SD")</f>
        <v>0</v>
      </c>
      <c r="J3" s="17"/>
      <c r="O3">
        <v>0</v>
      </c>
      <c r="P3">
        <v>2</v>
      </c>
    </row>
    <row r="4" spans="1:16" x14ac:dyDescent="0.25">
      <c r="A4" s="3" t="s">
        <v>24</v>
      </c>
      <c r="B4" s="18" t="s">
        <v>25</v>
      </c>
      <c r="C4" s="49" t="s">
        <v>17</v>
      </c>
      <c r="D4" s="50"/>
      <c r="E4" s="19" t="s">
        <v>18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26</v>
      </c>
      <c r="B5" s="52" t="s">
        <v>27</v>
      </c>
      <c r="C5" s="53" t="s">
        <v>28</v>
      </c>
      <c r="D5" s="53" t="s">
        <v>29</v>
      </c>
      <c r="E5" s="53" t="s">
        <v>30</v>
      </c>
      <c r="F5" s="53" t="s">
        <v>31</v>
      </c>
      <c r="G5" s="53" t="s">
        <v>32</v>
      </c>
      <c r="H5" s="53" t="s">
        <v>33</v>
      </c>
      <c r="I5" s="53"/>
      <c r="J5" s="54" t="s">
        <v>34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35</v>
      </c>
      <c r="I6" s="6" t="s">
        <v>36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37</v>
      </c>
      <c r="B8" s="27"/>
      <c r="C8" s="28" t="s">
        <v>38</v>
      </c>
      <c r="D8" s="29"/>
      <c r="E8" s="26" t="s">
        <v>39</v>
      </c>
      <c r="F8" s="29"/>
      <c r="G8" s="29"/>
      <c r="H8" s="29"/>
      <c r="I8" s="30">
        <f>SUMIFS(I9:I28,A9:A28,"P")</f>
        <v>0</v>
      </c>
      <c r="J8" s="31"/>
    </row>
    <row r="9" spans="1:16" x14ac:dyDescent="0.25">
      <c r="A9" s="32" t="s">
        <v>40</v>
      </c>
      <c r="B9" s="32">
        <v>1</v>
      </c>
      <c r="C9" s="33" t="s">
        <v>86</v>
      </c>
      <c r="D9" s="32" t="s">
        <v>42</v>
      </c>
      <c r="E9" s="34" t="s">
        <v>87</v>
      </c>
      <c r="F9" s="35" t="s">
        <v>88</v>
      </c>
      <c r="G9" s="36">
        <v>34.450000000000003</v>
      </c>
      <c r="H9" s="37">
        <v>0</v>
      </c>
      <c r="I9" s="37">
        <f>ROUND(G9*H9,P4)</f>
        <v>0</v>
      </c>
      <c r="J9" s="32"/>
      <c r="O9" s="38">
        <f>I9*0.21</f>
        <v>0</v>
      </c>
      <c r="P9">
        <v>3</v>
      </c>
    </row>
    <row r="10" spans="1:16" x14ac:dyDescent="0.25">
      <c r="A10" s="32" t="s">
        <v>45</v>
      </c>
      <c r="B10" s="39"/>
      <c r="C10" s="40"/>
      <c r="D10" s="40"/>
      <c r="E10" s="34" t="s">
        <v>89</v>
      </c>
      <c r="F10" s="40"/>
      <c r="G10" s="40"/>
      <c r="H10" s="40"/>
      <c r="I10" s="40"/>
      <c r="J10" s="41"/>
    </row>
    <row r="11" spans="1:16" x14ac:dyDescent="0.25">
      <c r="A11" s="32" t="s">
        <v>90</v>
      </c>
      <c r="B11" s="39"/>
      <c r="C11" s="40"/>
      <c r="D11" s="40"/>
      <c r="E11" s="46" t="s">
        <v>336</v>
      </c>
      <c r="F11" s="40"/>
      <c r="G11" s="40"/>
      <c r="H11" s="40"/>
      <c r="I11" s="40"/>
      <c r="J11" s="41"/>
    </row>
    <row r="12" spans="1:16" ht="30" x14ac:dyDescent="0.25">
      <c r="A12" s="32" t="s">
        <v>47</v>
      </c>
      <c r="B12" s="39"/>
      <c r="C12" s="40"/>
      <c r="D12" s="40"/>
      <c r="E12" s="34" t="s">
        <v>92</v>
      </c>
      <c r="F12" s="40"/>
      <c r="G12" s="40"/>
      <c r="H12" s="40"/>
      <c r="I12" s="40"/>
      <c r="J12" s="41"/>
    </row>
    <row r="13" spans="1:16" x14ac:dyDescent="0.25">
      <c r="A13" s="32" t="s">
        <v>40</v>
      </c>
      <c r="B13" s="32">
        <v>2</v>
      </c>
      <c r="C13" s="33" t="s">
        <v>337</v>
      </c>
      <c r="D13" s="32" t="s">
        <v>42</v>
      </c>
      <c r="E13" s="34" t="s">
        <v>87</v>
      </c>
      <c r="F13" s="35" t="s">
        <v>338</v>
      </c>
      <c r="G13" s="36">
        <v>23.75</v>
      </c>
      <c r="H13" s="37">
        <v>0</v>
      </c>
      <c r="I13" s="37">
        <f>ROUND(G13*H13,P4)</f>
        <v>0</v>
      </c>
      <c r="J13" s="32"/>
      <c r="O13" s="38">
        <f>I13*0.21</f>
        <v>0</v>
      </c>
      <c r="P13">
        <v>3</v>
      </c>
    </row>
    <row r="14" spans="1:16" x14ac:dyDescent="0.25">
      <c r="A14" s="32" t="s">
        <v>45</v>
      </c>
      <c r="B14" s="39"/>
      <c r="C14" s="40"/>
      <c r="D14" s="40"/>
      <c r="E14" s="34" t="s">
        <v>339</v>
      </c>
      <c r="F14" s="40"/>
      <c r="G14" s="40"/>
      <c r="H14" s="40"/>
      <c r="I14" s="40"/>
      <c r="J14" s="41"/>
    </row>
    <row r="15" spans="1:16" x14ac:dyDescent="0.25">
      <c r="A15" s="32" t="s">
        <v>90</v>
      </c>
      <c r="B15" s="39"/>
      <c r="C15" s="40"/>
      <c r="D15" s="40"/>
      <c r="E15" s="46" t="s">
        <v>340</v>
      </c>
      <c r="F15" s="40"/>
      <c r="G15" s="40"/>
      <c r="H15" s="40"/>
      <c r="I15" s="40"/>
      <c r="J15" s="41"/>
    </row>
    <row r="16" spans="1:16" ht="30" x14ac:dyDescent="0.25">
      <c r="A16" s="32" t="s">
        <v>47</v>
      </c>
      <c r="B16" s="39"/>
      <c r="C16" s="40"/>
      <c r="D16" s="40"/>
      <c r="E16" s="34" t="s">
        <v>92</v>
      </c>
      <c r="F16" s="40"/>
      <c r="G16" s="40"/>
      <c r="H16" s="40"/>
      <c r="I16" s="40"/>
      <c r="J16" s="41"/>
    </row>
    <row r="17" spans="1:16" x14ac:dyDescent="0.25">
      <c r="A17" s="32" t="s">
        <v>40</v>
      </c>
      <c r="B17" s="32">
        <v>3</v>
      </c>
      <c r="C17" s="33" t="s">
        <v>341</v>
      </c>
      <c r="D17" s="32" t="s">
        <v>42</v>
      </c>
      <c r="E17" s="34" t="s">
        <v>342</v>
      </c>
      <c r="F17" s="35" t="s">
        <v>44</v>
      </c>
      <c r="G17" s="36">
        <v>1</v>
      </c>
      <c r="H17" s="37">
        <v>0</v>
      </c>
      <c r="I17" s="37">
        <f>ROUND(G17*H17,P4)</f>
        <v>0</v>
      </c>
      <c r="J17" s="32"/>
      <c r="O17" s="38">
        <f>I17*0.21</f>
        <v>0</v>
      </c>
      <c r="P17">
        <v>3</v>
      </c>
    </row>
    <row r="18" spans="1:16" x14ac:dyDescent="0.25">
      <c r="A18" s="32" t="s">
        <v>45</v>
      </c>
      <c r="B18" s="39"/>
      <c r="C18" s="40"/>
      <c r="D18" s="40"/>
      <c r="E18" s="42" t="s">
        <v>42</v>
      </c>
      <c r="F18" s="40"/>
      <c r="G18" s="40"/>
      <c r="H18" s="40"/>
      <c r="I18" s="40"/>
      <c r="J18" s="41"/>
    </row>
    <row r="19" spans="1:16" ht="30" x14ac:dyDescent="0.25">
      <c r="A19" s="32" t="s">
        <v>47</v>
      </c>
      <c r="B19" s="39"/>
      <c r="C19" s="40"/>
      <c r="D19" s="40"/>
      <c r="E19" s="34" t="s">
        <v>62</v>
      </c>
      <c r="F19" s="40"/>
      <c r="G19" s="40"/>
      <c r="H19" s="40"/>
      <c r="I19" s="40"/>
      <c r="J19" s="41"/>
    </row>
    <row r="20" spans="1:16" x14ac:dyDescent="0.25">
      <c r="A20" s="32" t="s">
        <v>40</v>
      </c>
      <c r="B20" s="32">
        <v>4</v>
      </c>
      <c r="C20" s="33" t="s">
        <v>343</v>
      </c>
      <c r="D20" s="32" t="s">
        <v>42</v>
      </c>
      <c r="E20" s="34" t="s">
        <v>344</v>
      </c>
      <c r="F20" s="35" t="s">
        <v>44</v>
      </c>
      <c r="G20" s="36">
        <v>1</v>
      </c>
      <c r="H20" s="37">
        <v>0</v>
      </c>
      <c r="I20" s="37">
        <f>ROUND(G20*H20,P4)</f>
        <v>0</v>
      </c>
      <c r="J20" s="32"/>
      <c r="O20" s="38">
        <f>I20*0.21</f>
        <v>0</v>
      </c>
      <c r="P20">
        <v>3</v>
      </c>
    </row>
    <row r="21" spans="1:16" ht="60" x14ac:dyDescent="0.25">
      <c r="A21" s="32" t="s">
        <v>45</v>
      </c>
      <c r="B21" s="39"/>
      <c r="C21" s="40"/>
      <c r="D21" s="40"/>
      <c r="E21" s="34" t="s">
        <v>345</v>
      </c>
      <c r="F21" s="40"/>
      <c r="G21" s="40"/>
      <c r="H21" s="40"/>
      <c r="I21" s="40"/>
      <c r="J21" s="41"/>
    </row>
    <row r="22" spans="1:16" ht="60" x14ac:dyDescent="0.25">
      <c r="A22" s="32" t="s">
        <v>47</v>
      </c>
      <c r="B22" s="39"/>
      <c r="C22" s="40"/>
      <c r="D22" s="40"/>
      <c r="E22" s="34" t="s">
        <v>346</v>
      </c>
      <c r="F22" s="40"/>
      <c r="G22" s="40"/>
      <c r="H22" s="40"/>
      <c r="I22" s="40"/>
      <c r="J22" s="41"/>
    </row>
    <row r="23" spans="1:16" x14ac:dyDescent="0.25">
      <c r="A23" s="32" t="s">
        <v>40</v>
      </c>
      <c r="B23" s="32">
        <v>5</v>
      </c>
      <c r="C23" s="33" t="s">
        <v>347</v>
      </c>
      <c r="D23" s="32" t="s">
        <v>42</v>
      </c>
      <c r="E23" s="34" t="s">
        <v>348</v>
      </c>
      <c r="F23" s="35" t="s">
        <v>44</v>
      </c>
      <c r="G23" s="36">
        <v>1</v>
      </c>
      <c r="H23" s="37">
        <v>0</v>
      </c>
      <c r="I23" s="37">
        <f>ROUND(G23*H23,P4)</f>
        <v>0</v>
      </c>
      <c r="J23" s="32"/>
      <c r="O23" s="38">
        <f>I23*0.21</f>
        <v>0</v>
      </c>
      <c r="P23">
        <v>3</v>
      </c>
    </row>
    <row r="24" spans="1:16" x14ac:dyDescent="0.25">
      <c r="A24" s="32" t="s">
        <v>45</v>
      </c>
      <c r="B24" s="39"/>
      <c r="C24" s="40"/>
      <c r="D24" s="40"/>
      <c r="E24" s="34" t="s">
        <v>349</v>
      </c>
      <c r="F24" s="40"/>
      <c r="G24" s="40"/>
      <c r="H24" s="40"/>
      <c r="I24" s="40"/>
      <c r="J24" s="41"/>
    </row>
    <row r="25" spans="1:16" ht="30" x14ac:dyDescent="0.25">
      <c r="A25" s="32" t="s">
        <v>47</v>
      </c>
      <c r="B25" s="39"/>
      <c r="C25" s="40"/>
      <c r="D25" s="40"/>
      <c r="E25" s="34" t="s">
        <v>62</v>
      </c>
      <c r="F25" s="40"/>
      <c r="G25" s="40"/>
      <c r="H25" s="40"/>
      <c r="I25" s="40"/>
      <c r="J25" s="41"/>
    </row>
    <row r="26" spans="1:16" x14ac:dyDescent="0.25">
      <c r="A26" s="32" t="s">
        <v>40</v>
      </c>
      <c r="B26" s="32">
        <v>6</v>
      </c>
      <c r="C26" s="33" t="s">
        <v>350</v>
      </c>
      <c r="D26" s="32" t="s">
        <v>42</v>
      </c>
      <c r="E26" s="34" t="s">
        <v>351</v>
      </c>
      <c r="F26" s="35" t="s">
        <v>44</v>
      </c>
      <c r="G26" s="36">
        <v>1</v>
      </c>
      <c r="H26" s="37">
        <v>0</v>
      </c>
      <c r="I26" s="37">
        <f>ROUND(G26*H26,P4)</f>
        <v>0</v>
      </c>
      <c r="J26" s="32"/>
      <c r="O26" s="38">
        <f>I26*0.21</f>
        <v>0</v>
      </c>
      <c r="P26">
        <v>3</v>
      </c>
    </row>
    <row r="27" spans="1:16" x14ac:dyDescent="0.25">
      <c r="A27" s="32" t="s">
        <v>45</v>
      </c>
      <c r="B27" s="39"/>
      <c r="C27" s="40"/>
      <c r="D27" s="40"/>
      <c r="E27" s="42" t="s">
        <v>42</v>
      </c>
      <c r="F27" s="40"/>
      <c r="G27" s="40"/>
      <c r="H27" s="40"/>
      <c r="I27" s="40"/>
      <c r="J27" s="41"/>
    </row>
    <row r="28" spans="1:16" ht="90" x14ac:dyDescent="0.25">
      <c r="A28" s="32" t="s">
        <v>47</v>
      </c>
      <c r="B28" s="39"/>
      <c r="C28" s="40"/>
      <c r="D28" s="40"/>
      <c r="E28" s="34" t="s">
        <v>352</v>
      </c>
      <c r="F28" s="40"/>
      <c r="G28" s="40"/>
      <c r="H28" s="40"/>
      <c r="I28" s="40"/>
      <c r="J28" s="41"/>
    </row>
    <row r="29" spans="1:16" x14ac:dyDescent="0.25">
      <c r="A29" s="26" t="s">
        <v>37</v>
      </c>
      <c r="B29" s="27"/>
      <c r="C29" s="28" t="s">
        <v>93</v>
      </c>
      <c r="D29" s="29"/>
      <c r="E29" s="26" t="s">
        <v>94</v>
      </c>
      <c r="F29" s="29"/>
      <c r="G29" s="29"/>
      <c r="H29" s="29"/>
      <c r="I29" s="30">
        <f>SUMIFS(I30:I77,A30:A77,"P")</f>
        <v>0</v>
      </c>
      <c r="J29" s="31"/>
    </row>
    <row r="30" spans="1:16" ht="30" x14ac:dyDescent="0.25">
      <c r="A30" s="32" t="s">
        <v>40</v>
      </c>
      <c r="B30" s="32">
        <v>7</v>
      </c>
      <c r="C30" s="33" t="s">
        <v>95</v>
      </c>
      <c r="D30" s="32" t="s">
        <v>42</v>
      </c>
      <c r="E30" s="34" t="s">
        <v>96</v>
      </c>
      <c r="F30" s="35" t="s">
        <v>88</v>
      </c>
      <c r="G30" s="36">
        <v>9.0719999999999992</v>
      </c>
      <c r="H30" s="37">
        <v>0</v>
      </c>
      <c r="I30" s="37">
        <f>ROUND(G30*H30,P4)</f>
        <v>0</v>
      </c>
      <c r="J30" s="32"/>
      <c r="O30" s="38">
        <f>I30*0.21</f>
        <v>0</v>
      </c>
      <c r="P30">
        <v>3</v>
      </c>
    </row>
    <row r="31" spans="1:16" ht="30" x14ac:dyDescent="0.25">
      <c r="A31" s="32" t="s">
        <v>45</v>
      </c>
      <c r="B31" s="39"/>
      <c r="C31" s="40"/>
      <c r="D31" s="40"/>
      <c r="E31" s="34" t="s">
        <v>97</v>
      </c>
      <c r="F31" s="40"/>
      <c r="G31" s="40"/>
      <c r="H31" s="40"/>
      <c r="I31" s="40"/>
      <c r="J31" s="41"/>
    </row>
    <row r="32" spans="1:16" x14ac:dyDescent="0.25">
      <c r="A32" s="32" t="s">
        <v>90</v>
      </c>
      <c r="B32" s="39"/>
      <c r="C32" s="40"/>
      <c r="D32" s="40"/>
      <c r="E32" s="46" t="s">
        <v>353</v>
      </c>
      <c r="F32" s="40"/>
      <c r="G32" s="40"/>
      <c r="H32" s="40"/>
      <c r="I32" s="40"/>
      <c r="J32" s="41"/>
    </row>
    <row r="33" spans="1:16" ht="90" x14ac:dyDescent="0.25">
      <c r="A33" s="32" t="s">
        <v>47</v>
      </c>
      <c r="B33" s="39"/>
      <c r="C33" s="40"/>
      <c r="D33" s="40"/>
      <c r="E33" s="34" t="s">
        <v>99</v>
      </c>
      <c r="F33" s="40"/>
      <c r="G33" s="40"/>
      <c r="H33" s="40"/>
      <c r="I33" s="40"/>
      <c r="J33" s="41"/>
    </row>
    <row r="34" spans="1:16" x14ac:dyDescent="0.25">
      <c r="A34" s="32" t="s">
        <v>40</v>
      </c>
      <c r="B34" s="32">
        <v>8</v>
      </c>
      <c r="C34" s="33" t="s">
        <v>105</v>
      </c>
      <c r="D34" s="32" t="s">
        <v>42</v>
      </c>
      <c r="E34" s="34" t="s">
        <v>106</v>
      </c>
      <c r="F34" s="35" t="s">
        <v>88</v>
      </c>
      <c r="G34" s="36">
        <v>5.67</v>
      </c>
      <c r="H34" s="37">
        <v>0</v>
      </c>
      <c r="I34" s="37">
        <f>ROUND(G34*H34,P4)</f>
        <v>0</v>
      </c>
      <c r="J34" s="32"/>
      <c r="O34" s="38">
        <f>I34*0.21</f>
        <v>0</v>
      </c>
      <c r="P34">
        <v>3</v>
      </c>
    </row>
    <row r="35" spans="1:16" ht="60" x14ac:dyDescent="0.25">
      <c r="A35" s="32" t="s">
        <v>45</v>
      </c>
      <c r="B35" s="39"/>
      <c r="C35" s="40"/>
      <c r="D35" s="40"/>
      <c r="E35" s="34" t="s">
        <v>107</v>
      </c>
      <c r="F35" s="40"/>
      <c r="G35" s="40"/>
      <c r="H35" s="40"/>
      <c r="I35" s="40"/>
      <c r="J35" s="41"/>
    </row>
    <row r="36" spans="1:16" x14ac:dyDescent="0.25">
      <c r="A36" s="32" t="s">
        <v>90</v>
      </c>
      <c r="B36" s="39"/>
      <c r="C36" s="40"/>
      <c r="D36" s="40"/>
      <c r="E36" s="46" t="s">
        <v>354</v>
      </c>
      <c r="F36" s="40"/>
      <c r="G36" s="40"/>
      <c r="H36" s="40"/>
      <c r="I36" s="40"/>
      <c r="J36" s="41"/>
    </row>
    <row r="37" spans="1:16" ht="90" x14ac:dyDescent="0.25">
      <c r="A37" s="32" t="s">
        <v>47</v>
      </c>
      <c r="B37" s="39"/>
      <c r="C37" s="40"/>
      <c r="D37" s="40"/>
      <c r="E37" s="34" t="s">
        <v>99</v>
      </c>
      <c r="F37" s="40"/>
      <c r="G37" s="40"/>
      <c r="H37" s="40"/>
      <c r="I37" s="40"/>
      <c r="J37" s="41"/>
    </row>
    <row r="38" spans="1:16" x14ac:dyDescent="0.25">
      <c r="A38" s="32" t="s">
        <v>40</v>
      </c>
      <c r="B38" s="32">
        <v>9</v>
      </c>
      <c r="C38" s="33" t="s">
        <v>109</v>
      </c>
      <c r="D38" s="32" t="s">
        <v>42</v>
      </c>
      <c r="E38" s="34" t="s">
        <v>110</v>
      </c>
      <c r="F38" s="35" t="s">
        <v>88</v>
      </c>
      <c r="G38" s="36">
        <v>18</v>
      </c>
      <c r="H38" s="37">
        <v>0</v>
      </c>
      <c r="I38" s="37">
        <f>ROUND(G38*H38,P4)</f>
        <v>0</v>
      </c>
      <c r="J38" s="32"/>
      <c r="O38" s="38">
        <f>I38*0.21</f>
        <v>0</v>
      </c>
      <c r="P38">
        <v>3</v>
      </c>
    </row>
    <row r="39" spans="1:16" x14ac:dyDescent="0.25">
      <c r="A39" s="32" t="s">
        <v>45</v>
      </c>
      <c r="B39" s="39"/>
      <c r="C39" s="40"/>
      <c r="D39" s="40"/>
      <c r="E39" s="34" t="s">
        <v>111</v>
      </c>
      <c r="F39" s="40"/>
      <c r="G39" s="40"/>
      <c r="H39" s="40"/>
      <c r="I39" s="40"/>
      <c r="J39" s="41"/>
    </row>
    <row r="40" spans="1:16" x14ac:dyDescent="0.25">
      <c r="A40" s="32" t="s">
        <v>90</v>
      </c>
      <c r="B40" s="39"/>
      <c r="C40" s="40"/>
      <c r="D40" s="40"/>
      <c r="E40" s="46" t="s">
        <v>355</v>
      </c>
      <c r="F40" s="40"/>
      <c r="G40" s="40"/>
      <c r="H40" s="40"/>
      <c r="I40" s="40"/>
      <c r="J40" s="41"/>
    </row>
    <row r="41" spans="1:16" ht="30" x14ac:dyDescent="0.25">
      <c r="A41" s="32" t="s">
        <v>47</v>
      </c>
      <c r="B41" s="39"/>
      <c r="C41" s="40"/>
      <c r="D41" s="40"/>
      <c r="E41" s="34" t="s">
        <v>113</v>
      </c>
      <c r="F41" s="40"/>
      <c r="G41" s="40"/>
      <c r="H41" s="40"/>
      <c r="I41" s="40"/>
      <c r="J41" s="41"/>
    </row>
    <row r="42" spans="1:16" x14ac:dyDescent="0.25">
      <c r="A42" s="32" t="s">
        <v>40</v>
      </c>
      <c r="B42" s="32">
        <v>10</v>
      </c>
      <c r="C42" s="33" t="s">
        <v>118</v>
      </c>
      <c r="D42" s="32" t="s">
        <v>42</v>
      </c>
      <c r="E42" s="34" t="s">
        <v>119</v>
      </c>
      <c r="F42" s="35" t="s">
        <v>88</v>
      </c>
      <c r="G42" s="36">
        <v>29.283000000000001</v>
      </c>
      <c r="H42" s="37">
        <v>0</v>
      </c>
      <c r="I42" s="37">
        <f>ROUND(G42*H42,P4)</f>
        <v>0</v>
      </c>
      <c r="J42" s="32"/>
      <c r="O42" s="38">
        <f>I42*0.21</f>
        <v>0</v>
      </c>
      <c r="P42">
        <v>3</v>
      </c>
    </row>
    <row r="43" spans="1:16" x14ac:dyDescent="0.25">
      <c r="A43" s="32" t="s">
        <v>45</v>
      </c>
      <c r="B43" s="39"/>
      <c r="C43" s="40"/>
      <c r="D43" s="40"/>
      <c r="E43" s="42" t="s">
        <v>42</v>
      </c>
      <c r="F43" s="40"/>
      <c r="G43" s="40"/>
      <c r="H43" s="40"/>
      <c r="I43" s="40"/>
      <c r="J43" s="41"/>
    </row>
    <row r="44" spans="1:16" x14ac:dyDescent="0.25">
      <c r="A44" s="32" t="s">
        <v>90</v>
      </c>
      <c r="B44" s="39"/>
      <c r="C44" s="40"/>
      <c r="D44" s="40"/>
      <c r="E44" s="46" t="s">
        <v>356</v>
      </c>
      <c r="F44" s="40"/>
      <c r="G44" s="40"/>
      <c r="H44" s="40"/>
      <c r="I44" s="40"/>
      <c r="J44" s="41"/>
    </row>
    <row r="45" spans="1:16" ht="409.5" x14ac:dyDescent="0.25">
      <c r="A45" s="32" t="s">
        <v>47</v>
      </c>
      <c r="B45" s="39"/>
      <c r="C45" s="40"/>
      <c r="D45" s="40"/>
      <c r="E45" s="34" t="s">
        <v>117</v>
      </c>
      <c r="F45" s="40"/>
      <c r="G45" s="40"/>
      <c r="H45" s="40"/>
      <c r="I45" s="40"/>
      <c r="J45" s="41"/>
    </row>
    <row r="46" spans="1:16" x14ac:dyDescent="0.25">
      <c r="A46" s="32" t="s">
        <v>40</v>
      </c>
      <c r="B46" s="32">
        <v>11</v>
      </c>
      <c r="C46" s="33" t="s">
        <v>125</v>
      </c>
      <c r="D46" s="32" t="s">
        <v>42</v>
      </c>
      <c r="E46" s="34" t="s">
        <v>126</v>
      </c>
      <c r="F46" s="35" t="s">
        <v>88</v>
      </c>
      <c r="G46" s="36">
        <v>5.1680000000000001</v>
      </c>
      <c r="H46" s="37">
        <v>0</v>
      </c>
      <c r="I46" s="37">
        <f>ROUND(G46*H46,P4)</f>
        <v>0</v>
      </c>
      <c r="J46" s="32"/>
      <c r="O46" s="38">
        <f>I46*0.21</f>
        <v>0</v>
      </c>
      <c r="P46">
        <v>3</v>
      </c>
    </row>
    <row r="47" spans="1:16" x14ac:dyDescent="0.25">
      <c r="A47" s="32" t="s">
        <v>45</v>
      </c>
      <c r="B47" s="39"/>
      <c r="C47" s="40"/>
      <c r="D47" s="40"/>
      <c r="E47" s="34" t="s">
        <v>127</v>
      </c>
      <c r="F47" s="40"/>
      <c r="G47" s="40"/>
      <c r="H47" s="40"/>
      <c r="I47" s="40"/>
      <c r="J47" s="41"/>
    </row>
    <row r="48" spans="1:16" x14ac:dyDescent="0.25">
      <c r="A48" s="32" t="s">
        <v>90</v>
      </c>
      <c r="B48" s="39"/>
      <c r="C48" s="40"/>
      <c r="D48" s="40"/>
      <c r="E48" s="46" t="s">
        <v>357</v>
      </c>
      <c r="F48" s="40"/>
      <c r="G48" s="40"/>
      <c r="H48" s="40"/>
      <c r="I48" s="40"/>
      <c r="J48" s="41"/>
    </row>
    <row r="49" spans="1:16" ht="409.5" x14ac:dyDescent="0.25">
      <c r="A49" s="32" t="s">
        <v>47</v>
      </c>
      <c r="B49" s="39"/>
      <c r="C49" s="40"/>
      <c r="D49" s="40"/>
      <c r="E49" s="34" t="s">
        <v>124</v>
      </c>
      <c r="F49" s="40"/>
      <c r="G49" s="40"/>
      <c r="H49" s="40"/>
      <c r="I49" s="40"/>
      <c r="J49" s="41"/>
    </row>
    <row r="50" spans="1:16" x14ac:dyDescent="0.25">
      <c r="A50" s="32" t="s">
        <v>40</v>
      </c>
      <c r="B50" s="32">
        <v>12</v>
      </c>
      <c r="C50" s="33" t="s">
        <v>129</v>
      </c>
      <c r="D50" s="32" t="s">
        <v>42</v>
      </c>
      <c r="E50" s="34" t="s">
        <v>130</v>
      </c>
      <c r="F50" s="35" t="s">
        <v>88</v>
      </c>
      <c r="G50" s="36">
        <v>9.0719999999999992</v>
      </c>
      <c r="H50" s="37">
        <v>0</v>
      </c>
      <c r="I50" s="37">
        <f>ROUND(G50*H50,P4)</f>
        <v>0</v>
      </c>
      <c r="J50" s="32"/>
      <c r="O50" s="38">
        <f>I50*0.21</f>
        <v>0</v>
      </c>
      <c r="P50">
        <v>3</v>
      </c>
    </row>
    <row r="51" spans="1:16" x14ac:dyDescent="0.25">
      <c r="A51" s="32" t="s">
        <v>45</v>
      </c>
      <c r="B51" s="39"/>
      <c r="C51" s="40"/>
      <c r="D51" s="40"/>
      <c r="E51" s="42" t="s">
        <v>42</v>
      </c>
      <c r="F51" s="40"/>
      <c r="G51" s="40"/>
      <c r="H51" s="40"/>
      <c r="I51" s="40"/>
      <c r="J51" s="41"/>
    </row>
    <row r="52" spans="1:16" x14ac:dyDescent="0.25">
      <c r="A52" s="32" t="s">
        <v>90</v>
      </c>
      <c r="B52" s="39"/>
      <c r="C52" s="40"/>
      <c r="D52" s="40"/>
      <c r="E52" s="46" t="s">
        <v>358</v>
      </c>
      <c r="F52" s="40"/>
      <c r="G52" s="40"/>
      <c r="H52" s="40"/>
      <c r="I52" s="40"/>
      <c r="J52" s="41"/>
    </row>
    <row r="53" spans="1:16" ht="30" x14ac:dyDescent="0.25">
      <c r="A53" s="32" t="s">
        <v>47</v>
      </c>
      <c r="B53" s="39"/>
      <c r="C53" s="40"/>
      <c r="D53" s="40"/>
      <c r="E53" s="34" t="s">
        <v>132</v>
      </c>
      <c r="F53" s="40"/>
      <c r="G53" s="40"/>
      <c r="H53" s="40"/>
      <c r="I53" s="40"/>
      <c r="J53" s="41"/>
    </row>
    <row r="54" spans="1:16" ht="30" x14ac:dyDescent="0.25">
      <c r="A54" s="32" t="s">
        <v>40</v>
      </c>
      <c r="B54" s="32">
        <v>13</v>
      </c>
      <c r="C54" s="33" t="s">
        <v>158</v>
      </c>
      <c r="D54" s="32" t="s">
        <v>42</v>
      </c>
      <c r="E54" s="34" t="s">
        <v>159</v>
      </c>
      <c r="F54" s="35" t="s">
        <v>88</v>
      </c>
      <c r="G54" s="36">
        <v>4.5</v>
      </c>
      <c r="H54" s="37">
        <v>0</v>
      </c>
      <c r="I54" s="37">
        <f>ROUND(G54*H54,P4)</f>
        <v>0</v>
      </c>
      <c r="J54" s="32"/>
      <c r="O54" s="38">
        <f>I54*0.21</f>
        <v>0</v>
      </c>
      <c r="P54">
        <v>3</v>
      </c>
    </row>
    <row r="55" spans="1:16" x14ac:dyDescent="0.25">
      <c r="A55" s="32" t="s">
        <v>45</v>
      </c>
      <c r="B55" s="39"/>
      <c r="C55" s="40"/>
      <c r="D55" s="40"/>
      <c r="E55" s="34" t="s">
        <v>160</v>
      </c>
      <c r="F55" s="40"/>
      <c r="G55" s="40"/>
      <c r="H55" s="40"/>
      <c r="I55" s="40"/>
      <c r="J55" s="41"/>
    </row>
    <row r="56" spans="1:16" x14ac:dyDescent="0.25">
      <c r="A56" s="32" t="s">
        <v>90</v>
      </c>
      <c r="B56" s="39"/>
      <c r="C56" s="40"/>
      <c r="D56" s="40"/>
      <c r="E56" s="46" t="s">
        <v>359</v>
      </c>
      <c r="F56" s="40"/>
      <c r="G56" s="40"/>
      <c r="H56" s="40"/>
      <c r="I56" s="40"/>
      <c r="J56" s="41"/>
    </row>
    <row r="57" spans="1:16" ht="120" x14ac:dyDescent="0.25">
      <c r="A57" s="32" t="s">
        <v>47</v>
      </c>
      <c r="B57" s="39"/>
      <c r="C57" s="40"/>
      <c r="D57" s="40"/>
      <c r="E57" s="34" t="s">
        <v>162</v>
      </c>
      <c r="F57" s="40"/>
      <c r="G57" s="40"/>
      <c r="H57" s="40"/>
      <c r="I57" s="40"/>
      <c r="J57" s="41"/>
    </row>
    <row r="58" spans="1:16" x14ac:dyDescent="0.25">
      <c r="A58" s="32" t="s">
        <v>40</v>
      </c>
      <c r="B58" s="32">
        <v>14</v>
      </c>
      <c r="C58" s="33" t="s">
        <v>163</v>
      </c>
      <c r="D58" s="32" t="s">
        <v>42</v>
      </c>
      <c r="E58" s="34" t="s">
        <v>164</v>
      </c>
      <c r="F58" s="35" t="s">
        <v>88</v>
      </c>
      <c r="G58" s="36">
        <v>2.56</v>
      </c>
      <c r="H58" s="37">
        <v>0</v>
      </c>
      <c r="I58" s="37">
        <f>ROUND(G58*H58,P4)</f>
        <v>0</v>
      </c>
      <c r="J58" s="32"/>
      <c r="O58" s="38">
        <f>I58*0.21</f>
        <v>0</v>
      </c>
      <c r="P58">
        <v>3</v>
      </c>
    </row>
    <row r="59" spans="1:16" x14ac:dyDescent="0.25">
      <c r="A59" s="32" t="s">
        <v>45</v>
      </c>
      <c r="B59" s="39"/>
      <c r="C59" s="40"/>
      <c r="D59" s="40"/>
      <c r="E59" s="34" t="s">
        <v>165</v>
      </c>
      <c r="F59" s="40"/>
      <c r="G59" s="40"/>
      <c r="H59" s="40"/>
      <c r="I59" s="40"/>
      <c r="J59" s="41"/>
    </row>
    <row r="60" spans="1:16" x14ac:dyDescent="0.25">
      <c r="A60" s="32" t="s">
        <v>90</v>
      </c>
      <c r="B60" s="39"/>
      <c r="C60" s="40"/>
      <c r="D60" s="40"/>
      <c r="E60" s="46" t="s">
        <v>360</v>
      </c>
      <c r="F60" s="40"/>
      <c r="G60" s="40"/>
      <c r="H60" s="40"/>
      <c r="I60" s="40"/>
      <c r="J60" s="41"/>
    </row>
    <row r="61" spans="1:16" ht="105" x14ac:dyDescent="0.25">
      <c r="A61" s="32" t="s">
        <v>47</v>
      </c>
      <c r="B61" s="39"/>
      <c r="C61" s="40"/>
      <c r="D61" s="40"/>
      <c r="E61" s="34" t="s">
        <v>167</v>
      </c>
      <c r="F61" s="40"/>
      <c r="G61" s="40"/>
      <c r="H61" s="40"/>
      <c r="I61" s="40"/>
      <c r="J61" s="41"/>
    </row>
    <row r="62" spans="1:16" x14ac:dyDescent="0.25">
      <c r="A62" s="32" t="s">
        <v>40</v>
      </c>
      <c r="B62" s="32">
        <v>15</v>
      </c>
      <c r="C62" s="33" t="s">
        <v>168</v>
      </c>
      <c r="D62" s="32" t="s">
        <v>42</v>
      </c>
      <c r="E62" s="34" t="s">
        <v>169</v>
      </c>
      <c r="F62" s="35" t="s">
        <v>88</v>
      </c>
      <c r="G62" s="36">
        <v>41.052</v>
      </c>
      <c r="H62" s="37">
        <v>0</v>
      </c>
      <c r="I62" s="37">
        <f>ROUND(G62*H62,P4)</f>
        <v>0</v>
      </c>
      <c r="J62" s="32"/>
      <c r="O62" s="38">
        <f>I62*0.21</f>
        <v>0</v>
      </c>
      <c r="P62">
        <v>3</v>
      </c>
    </row>
    <row r="63" spans="1:16" ht="30" x14ac:dyDescent="0.25">
      <c r="A63" s="32" t="s">
        <v>45</v>
      </c>
      <c r="B63" s="39"/>
      <c r="C63" s="40"/>
      <c r="D63" s="40"/>
      <c r="E63" s="34" t="s">
        <v>361</v>
      </c>
      <c r="F63" s="40"/>
      <c r="G63" s="40"/>
      <c r="H63" s="40"/>
      <c r="I63" s="40"/>
      <c r="J63" s="41"/>
    </row>
    <row r="64" spans="1:16" x14ac:dyDescent="0.25">
      <c r="A64" s="32" t="s">
        <v>90</v>
      </c>
      <c r="B64" s="39"/>
      <c r="C64" s="40"/>
      <c r="D64" s="40"/>
      <c r="E64" s="46" t="s">
        <v>362</v>
      </c>
      <c r="F64" s="40"/>
      <c r="G64" s="40"/>
      <c r="H64" s="40"/>
      <c r="I64" s="40"/>
      <c r="J64" s="41"/>
    </row>
    <row r="65" spans="1:16" ht="405" x14ac:dyDescent="0.25">
      <c r="A65" s="32" t="s">
        <v>47</v>
      </c>
      <c r="B65" s="39"/>
      <c r="C65" s="40"/>
      <c r="D65" s="40"/>
      <c r="E65" s="34" t="s">
        <v>172</v>
      </c>
      <c r="F65" s="40"/>
      <c r="G65" s="40"/>
      <c r="H65" s="40"/>
      <c r="I65" s="40"/>
      <c r="J65" s="41"/>
    </row>
    <row r="66" spans="1:16" x14ac:dyDescent="0.25">
      <c r="A66" s="32" t="s">
        <v>40</v>
      </c>
      <c r="B66" s="32">
        <v>16</v>
      </c>
      <c r="C66" s="33" t="s">
        <v>192</v>
      </c>
      <c r="D66" s="32" t="s">
        <v>42</v>
      </c>
      <c r="E66" s="34" t="s">
        <v>193</v>
      </c>
      <c r="F66" s="35" t="s">
        <v>189</v>
      </c>
      <c r="G66" s="36">
        <v>30</v>
      </c>
      <c r="H66" s="37">
        <v>0</v>
      </c>
      <c r="I66" s="37">
        <f>ROUND(G66*H66,P4)</f>
        <v>0</v>
      </c>
      <c r="J66" s="32"/>
      <c r="O66" s="38">
        <f>I66*0.21</f>
        <v>0</v>
      </c>
      <c r="P66">
        <v>3</v>
      </c>
    </row>
    <row r="67" spans="1:16" x14ac:dyDescent="0.25">
      <c r="A67" s="32" t="s">
        <v>45</v>
      </c>
      <c r="B67" s="39"/>
      <c r="C67" s="40"/>
      <c r="D67" s="40"/>
      <c r="E67" s="34" t="s">
        <v>194</v>
      </c>
      <c r="F67" s="40"/>
      <c r="G67" s="40"/>
      <c r="H67" s="40"/>
      <c r="I67" s="40"/>
      <c r="J67" s="41"/>
    </row>
    <row r="68" spans="1:16" x14ac:dyDescent="0.25">
      <c r="A68" s="32" t="s">
        <v>90</v>
      </c>
      <c r="B68" s="39"/>
      <c r="C68" s="40"/>
      <c r="D68" s="40"/>
      <c r="E68" s="46" t="s">
        <v>363</v>
      </c>
      <c r="F68" s="40"/>
      <c r="G68" s="40"/>
      <c r="H68" s="40"/>
      <c r="I68" s="40"/>
      <c r="J68" s="41"/>
    </row>
    <row r="69" spans="1:16" x14ac:dyDescent="0.25">
      <c r="A69" s="32" t="s">
        <v>47</v>
      </c>
      <c r="B69" s="39"/>
      <c r="C69" s="40"/>
      <c r="D69" s="40"/>
      <c r="E69" s="34" t="s">
        <v>196</v>
      </c>
      <c r="F69" s="40"/>
      <c r="G69" s="40"/>
      <c r="H69" s="40"/>
      <c r="I69" s="40"/>
      <c r="J69" s="41"/>
    </row>
    <row r="70" spans="1:16" x14ac:dyDescent="0.25">
      <c r="A70" s="32" t="s">
        <v>40</v>
      </c>
      <c r="B70" s="32">
        <v>17</v>
      </c>
      <c r="C70" s="33" t="s">
        <v>197</v>
      </c>
      <c r="D70" s="32" t="s">
        <v>42</v>
      </c>
      <c r="E70" s="34" t="s">
        <v>198</v>
      </c>
      <c r="F70" s="35" t="s">
        <v>189</v>
      </c>
      <c r="G70" s="36">
        <v>30</v>
      </c>
      <c r="H70" s="37">
        <v>0</v>
      </c>
      <c r="I70" s="37">
        <f>ROUND(G70*H70,P4)</f>
        <v>0</v>
      </c>
      <c r="J70" s="32"/>
      <c r="O70" s="38">
        <f>I70*0.21</f>
        <v>0</v>
      </c>
      <c r="P70">
        <v>3</v>
      </c>
    </row>
    <row r="71" spans="1:16" x14ac:dyDescent="0.25">
      <c r="A71" s="32" t="s">
        <v>45</v>
      </c>
      <c r="B71" s="39"/>
      <c r="C71" s="40"/>
      <c r="D71" s="40"/>
      <c r="E71" s="42" t="s">
        <v>42</v>
      </c>
      <c r="F71" s="40"/>
      <c r="G71" s="40"/>
      <c r="H71" s="40"/>
      <c r="I71" s="40"/>
      <c r="J71" s="41"/>
    </row>
    <row r="72" spans="1:16" x14ac:dyDescent="0.25">
      <c r="A72" s="32" t="s">
        <v>90</v>
      </c>
      <c r="B72" s="39"/>
      <c r="C72" s="40"/>
      <c r="D72" s="40"/>
      <c r="E72" s="46" t="s">
        <v>363</v>
      </c>
      <c r="F72" s="40"/>
      <c r="G72" s="40"/>
      <c r="H72" s="40"/>
      <c r="I72" s="40"/>
      <c r="J72" s="41"/>
    </row>
    <row r="73" spans="1:16" ht="45" x14ac:dyDescent="0.25">
      <c r="A73" s="32" t="s">
        <v>47</v>
      </c>
      <c r="B73" s="39"/>
      <c r="C73" s="40"/>
      <c r="D73" s="40"/>
      <c r="E73" s="34" t="s">
        <v>199</v>
      </c>
      <c r="F73" s="40"/>
      <c r="G73" s="40"/>
      <c r="H73" s="40"/>
      <c r="I73" s="40"/>
      <c r="J73" s="41"/>
    </row>
    <row r="74" spans="1:16" x14ac:dyDescent="0.25">
      <c r="A74" s="32" t="s">
        <v>40</v>
      </c>
      <c r="B74" s="32">
        <v>18</v>
      </c>
      <c r="C74" s="33" t="s">
        <v>200</v>
      </c>
      <c r="D74" s="32" t="s">
        <v>42</v>
      </c>
      <c r="E74" s="34" t="s">
        <v>201</v>
      </c>
      <c r="F74" s="35" t="s">
        <v>189</v>
      </c>
      <c r="G74" s="36">
        <v>30</v>
      </c>
      <c r="H74" s="37">
        <v>0</v>
      </c>
      <c r="I74" s="37">
        <f>ROUND(G74*H74,P4)</f>
        <v>0</v>
      </c>
      <c r="J74" s="32"/>
      <c r="O74" s="38">
        <f>I74*0.21</f>
        <v>0</v>
      </c>
      <c r="P74">
        <v>3</v>
      </c>
    </row>
    <row r="75" spans="1:16" x14ac:dyDescent="0.25">
      <c r="A75" s="32" t="s">
        <v>45</v>
      </c>
      <c r="B75" s="39"/>
      <c r="C75" s="40"/>
      <c r="D75" s="40"/>
      <c r="E75" s="42" t="s">
        <v>42</v>
      </c>
      <c r="F75" s="40"/>
      <c r="G75" s="40"/>
      <c r="H75" s="40"/>
      <c r="I75" s="40"/>
      <c r="J75" s="41"/>
    </row>
    <row r="76" spans="1:16" x14ac:dyDescent="0.25">
      <c r="A76" s="32" t="s">
        <v>90</v>
      </c>
      <c r="B76" s="39"/>
      <c r="C76" s="40"/>
      <c r="D76" s="40"/>
      <c r="E76" s="46" t="s">
        <v>363</v>
      </c>
      <c r="F76" s="40"/>
      <c r="G76" s="40"/>
      <c r="H76" s="40"/>
      <c r="I76" s="40"/>
      <c r="J76" s="41"/>
    </row>
    <row r="77" spans="1:16" ht="45" x14ac:dyDescent="0.25">
      <c r="A77" s="32" t="s">
        <v>47</v>
      </c>
      <c r="B77" s="39"/>
      <c r="C77" s="40"/>
      <c r="D77" s="40"/>
      <c r="E77" s="34" t="s">
        <v>202</v>
      </c>
      <c r="F77" s="40"/>
      <c r="G77" s="40"/>
      <c r="H77" s="40"/>
      <c r="I77" s="40"/>
      <c r="J77" s="41"/>
    </row>
    <row r="78" spans="1:16" x14ac:dyDescent="0.25">
      <c r="A78" s="26" t="s">
        <v>37</v>
      </c>
      <c r="B78" s="27"/>
      <c r="C78" s="28" t="s">
        <v>203</v>
      </c>
      <c r="D78" s="29"/>
      <c r="E78" s="26" t="s">
        <v>204</v>
      </c>
      <c r="F78" s="29"/>
      <c r="G78" s="29"/>
      <c r="H78" s="29"/>
      <c r="I78" s="30">
        <f>SUMIFS(I79:I90,A79:A90,"P")</f>
        <v>0</v>
      </c>
      <c r="J78" s="31"/>
    </row>
    <row r="79" spans="1:16" x14ac:dyDescent="0.25">
      <c r="A79" s="32" t="s">
        <v>40</v>
      </c>
      <c r="B79" s="32">
        <v>19</v>
      </c>
      <c r="C79" s="33" t="s">
        <v>364</v>
      </c>
      <c r="D79" s="32" t="s">
        <v>42</v>
      </c>
      <c r="E79" s="34" t="s">
        <v>365</v>
      </c>
      <c r="F79" s="35" t="s">
        <v>207</v>
      </c>
      <c r="G79" s="36">
        <v>16</v>
      </c>
      <c r="H79" s="37">
        <v>0</v>
      </c>
      <c r="I79" s="37">
        <f>ROUND(G79*H79,P4)</f>
        <v>0</v>
      </c>
      <c r="J79" s="32"/>
      <c r="O79" s="38">
        <f>I79*0.21</f>
        <v>0</v>
      </c>
      <c r="P79">
        <v>3</v>
      </c>
    </row>
    <row r="80" spans="1:16" x14ac:dyDescent="0.25">
      <c r="A80" s="32" t="s">
        <v>45</v>
      </c>
      <c r="B80" s="39"/>
      <c r="C80" s="40"/>
      <c r="D80" s="40"/>
      <c r="E80" s="42" t="s">
        <v>42</v>
      </c>
      <c r="F80" s="40"/>
      <c r="G80" s="40"/>
      <c r="H80" s="40"/>
      <c r="I80" s="40"/>
      <c r="J80" s="41"/>
    </row>
    <row r="81" spans="1:16" x14ac:dyDescent="0.25">
      <c r="A81" s="32" t="s">
        <v>90</v>
      </c>
      <c r="B81" s="39"/>
      <c r="C81" s="40"/>
      <c r="D81" s="40"/>
      <c r="E81" s="46" t="s">
        <v>366</v>
      </c>
      <c r="F81" s="40"/>
      <c r="G81" s="40"/>
      <c r="H81" s="40"/>
      <c r="I81" s="40"/>
      <c r="J81" s="41"/>
    </row>
    <row r="82" spans="1:16" ht="195" x14ac:dyDescent="0.25">
      <c r="A82" s="32" t="s">
        <v>47</v>
      </c>
      <c r="B82" s="39"/>
      <c r="C82" s="40"/>
      <c r="D82" s="40"/>
      <c r="E82" s="34" t="s">
        <v>210</v>
      </c>
      <c r="F82" s="40"/>
      <c r="G82" s="40"/>
      <c r="H82" s="40"/>
      <c r="I82" s="40"/>
      <c r="J82" s="41"/>
    </row>
    <row r="83" spans="1:16" x14ac:dyDescent="0.25">
      <c r="A83" s="32" t="s">
        <v>40</v>
      </c>
      <c r="B83" s="32">
        <v>20</v>
      </c>
      <c r="C83" s="33" t="s">
        <v>367</v>
      </c>
      <c r="D83" s="32" t="s">
        <v>42</v>
      </c>
      <c r="E83" s="34" t="s">
        <v>368</v>
      </c>
      <c r="F83" s="35" t="s">
        <v>88</v>
      </c>
      <c r="G83" s="36">
        <v>1.44</v>
      </c>
      <c r="H83" s="37">
        <v>0</v>
      </c>
      <c r="I83" s="37">
        <f>ROUND(G83*H83,P4)</f>
        <v>0</v>
      </c>
      <c r="J83" s="32"/>
      <c r="O83" s="38">
        <f>I83*0.21</f>
        <v>0</v>
      </c>
      <c r="P83">
        <v>3</v>
      </c>
    </row>
    <row r="84" spans="1:16" x14ac:dyDescent="0.25">
      <c r="A84" s="32" t="s">
        <v>45</v>
      </c>
      <c r="B84" s="39"/>
      <c r="C84" s="40"/>
      <c r="D84" s="40"/>
      <c r="E84" s="42" t="s">
        <v>42</v>
      </c>
      <c r="F84" s="40"/>
      <c r="G84" s="40"/>
      <c r="H84" s="40"/>
      <c r="I84" s="40"/>
      <c r="J84" s="41"/>
    </row>
    <row r="85" spans="1:16" x14ac:dyDescent="0.25">
      <c r="A85" s="32" t="s">
        <v>90</v>
      </c>
      <c r="B85" s="39"/>
      <c r="C85" s="40"/>
      <c r="D85" s="40"/>
      <c r="E85" s="46" t="s">
        <v>369</v>
      </c>
      <c r="F85" s="40"/>
      <c r="G85" s="40"/>
      <c r="H85" s="40"/>
      <c r="I85" s="40"/>
      <c r="J85" s="41"/>
    </row>
    <row r="86" spans="1:16" ht="75" x14ac:dyDescent="0.25">
      <c r="A86" s="32" t="s">
        <v>47</v>
      </c>
      <c r="B86" s="39"/>
      <c r="C86" s="40"/>
      <c r="D86" s="40"/>
      <c r="E86" s="34" t="s">
        <v>370</v>
      </c>
      <c r="F86" s="40"/>
      <c r="G86" s="40"/>
      <c r="H86" s="40"/>
      <c r="I86" s="40"/>
      <c r="J86" s="41"/>
    </row>
    <row r="87" spans="1:16" x14ac:dyDescent="0.25">
      <c r="A87" s="32" t="s">
        <v>40</v>
      </c>
      <c r="B87" s="32">
        <v>21</v>
      </c>
      <c r="C87" s="33" t="s">
        <v>211</v>
      </c>
      <c r="D87" s="32" t="s">
        <v>42</v>
      </c>
      <c r="E87" s="34" t="s">
        <v>212</v>
      </c>
      <c r="F87" s="35" t="s">
        <v>189</v>
      </c>
      <c r="G87" s="36">
        <v>46.012</v>
      </c>
      <c r="H87" s="37">
        <v>0</v>
      </c>
      <c r="I87" s="37">
        <f>ROUND(G87*H87,P4)</f>
        <v>0</v>
      </c>
      <c r="J87" s="32"/>
      <c r="O87" s="38">
        <f>I87*0.21</f>
        <v>0</v>
      </c>
      <c r="P87">
        <v>3</v>
      </c>
    </row>
    <row r="88" spans="1:16" x14ac:dyDescent="0.25">
      <c r="A88" s="32" t="s">
        <v>45</v>
      </c>
      <c r="B88" s="39"/>
      <c r="C88" s="40"/>
      <c r="D88" s="40"/>
      <c r="E88" s="34" t="s">
        <v>371</v>
      </c>
      <c r="F88" s="40"/>
      <c r="G88" s="40"/>
      <c r="H88" s="40"/>
      <c r="I88" s="40"/>
      <c r="J88" s="41"/>
    </row>
    <row r="89" spans="1:16" x14ac:dyDescent="0.25">
      <c r="A89" s="32" t="s">
        <v>90</v>
      </c>
      <c r="B89" s="39"/>
      <c r="C89" s="40"/>
      <c r="D89" s="40"/>
      <c r="E89" s="46" t="s">
        <v>372</v>
      </c>
      <c r="F89" s="40"/>
      <c r="G89" s="40"/>
      <c r="H89" s="40"/>
      <c r="I89" s="40"/>
      <c r="J89" s="41"/>
    </row>
    <row r="90" spans="1:16" ht="75" x14ac:dyDescent="0.25">
      <c r="A90" s="32" t="s">
        <v>47</v>
      </c>
      <c r="B90" s="39"/>
      <c r="C90" s="40"/>
      <c r="D90" s="40"/>
      <c r="E90" s="34" t="s">
        <v>215</v>
      </c>
      <c r="F90" s="40"/>
      <c r="G90" s="40"/>
      <c r="H90" s="40"/>
      <c r="I90" s="40"/>
      <c r="J90" s="41"/>
    </row>
    <row r="91" spans="1:16" x14ac:dyDescent="0.25">
      <c r="A91" s="26" t="s">
        <v>37</v>
      </c>
      <c r="B91" s="27"/>
      <c r="C91" s="28" t="s">
        <v>373</v>
      </c>
      <c r="D91" s="29"/>
      <c r="E91" s="26" t="s">
        <v>374</v>
      </c>
      <c r="F91" s="29"/>
      <c r="G91" s="29"/>
      <c r="H91" s="29"/>
      <c r="I91" s="30">
        <f>SUMIFS(I92:I103,A92:A103,"P")</f>
        <v>0</v>
      </c>
      <c r="J91" s="31"/>
    </row>
    <row r="92" spans="1:16" x14ac:dyDescent="0.25">
      <c r="A92" s="32" t="s">
        <v>40</v>
      </c>
      <c r="B92" s="32">
        <v>22</v>
      </c>
      <c r="C92" s="33" t="s">
        <v>375</v>
      </c>
      <c r="D92" s="32" t="s">
        <v>42</v>
      </c>
      <c r="E92" s="34" t="s">
        <v>376</v>
      </c>
      <c r="F92" s="35" t="s">
        <v>88</v>
      </c>
      <c r="G92" s="36">
        <v>4.0999999999999996</v>
      </c>
      <c r="H92" s="37">
        <v>0</v>
      </c>
      <c r="I92" s="37">
        <f>ROUND(G92*H92,P4)</f>
        <v>0</v>
      </c>
      <c r="J92" s="32"/>
      <c r="O92" s="38">
        <f>I92*0.21</f>
        <v>0</v>
      </c>
      <c r="P92">
        <v>3</v>
      </c>
    </row>
    <row r="93" spans="1:16" ht="45" x14ac:dyDescent="0.25">
      <c r="A93" s="32" t="s">
        <v>45</v>
      </c>
      <c r="B93" s="39"/>
      <c r="C93" s="40"/>
      <c r="D93" s="40"/>
      <c r="E93" s="34" t="s">
        <v>377</v>
      </c>
      <c r="F93" s="40"/>
      <c r="G93" s="40"/>
      <c r="H93" s="40"/>
      <c r="I93" s="40"/>
      <c r="J93" s="41"/>
    </row>
    <row r="94" spans="1:16" x14ac:dyDescent="0.25">
      <c r="A94" s="32" t="s">
        <v>90</v>
      </c>
      <c r="B94" s="39"/>
      <c r="C94" s="40"/>
      <c r="D94" s="40"/>
      <c r="E94" s="46" t="s">
        <v>378</v>
      </c>
      <c r="F94" s="40"/>
      <c r="G94" s="40"/>
      <c r="H94" s="40"/>
      <c r="I94" s="40"/>
      <c r="J94" s="41"/>
    </row>
    <row r="95" spans="1:16" ht="409.5" x14ac:dyDescent="0.25">
      <c r="A95" s="32" t="s">
        <v>47</v>
      </c>
      <c r="B95" s="39"/>
      <c r="C95" s="40"/>
      <c r="D95" s="40"/>
      <c r="E95" s="34" t="s">
        <v>379</v>
      </c>
      <c r="F95" s="40"/>
      <c r="G95" s="40"/>
      <c r="H95" s="40"/>
      <c r="I95" s="40"/>
      <c r="J95" s="41"/>
    </row>
    <row r="96" spans="1:16" x14ac:dyDescent="0.25">
      <c r="A96" s="32" t="s">
        <v>40</v>
      </c>
      <c r="B96" s="32">
        <v>23</v>
      </c>
      <c r="C96" s="33" t="s">
        <v>380</v>
      </c>
      <c r="D96" s="32" t="s">
        <v>42</v>
      </c>
      <c r="E96" s="34" t="s">
        <v>381</v>
      </c>
      <c r="F96" s="35" t="s">
        <v>338</v>
      </c>
      <c r="G96" s="36">
        <v>0.82</v>
      </c>
      <c r="H96" s="37">
        <v>0</v>
      </c>
      <c r="I96" s="37">
        <f>ROUND(G96*H96,P4)</f>
        <v>0</v>
      </c>
      <c r="J96" s="32"/>
      <c r="O96" s="38">
        <f>I96*0.21</f>
        <v>0</v>
      </c>
      <c r="P96">
        <v>3</v>
      </c>
    </row>
    <row r="97" spans="1:16" x14ac:dyDescent="0.25">
      <c r="A97" s="32" t="s">
        <v>45</v>
      </c>
      <c r="B97" s="39"/>
      <c r="C97" s="40"/>
      <c r="D97" s="40"/>
      <c r="E97" s="42" t="s">
        <v>42</v>
      </c>
      <c r="F97" s="40"/>
      <c r="G97" s="40"/>
      <c r="H97" s="40"/>
      <c r="I97" s="40"/>
      <c r="J97" s="41"/>
    </row>
    <row r="98" spans="1:16" x14ac:dyDescent="0.25">
      <c r="A98" s="32" t="s">
        <v>90</v>
      </c>
      <c r="B98" s="39"/>
      <c r="C98" s="40"/>
      <c r="D98" s="40"/>
      <c r="E98" s="46" t="s">
        <v>382</v>
      </c>
      <c r="F98" s="40"/>
      <c r="G98" s="40"/>
      <c r="H98" s="40"/>
      <c r="I98" s="40"/>
      <c r="J98" s="41"/>
    </row>
    <row r="99" spans="1:16" ht="300" x14ac:dyDescent="0.25">
      <c r="A99" s="32" t="s">
        <v>47</v>
      </c>
      <c r="B99" s="39"/>
      <c r="C99" s="40"/>
      <c r="D99" s="40"/>
      <c r="E99" s="34" t="s">
        <v>383</v>
      </c>
      <c r="F99" s="40"/>
      <c r="G99" s="40"/>
      <c r="H99" s="40"/>
      <c r="I99" s="40"/>
      <c r="J99" s="41"/>
    </row>
    <row r="100" spans="1:16" x14ac:dyDescent="0.25">
      <c r="A100" s="32" t="s">
        <v>40</v>
      </c>
      <c r="B100" s="32">
        <v>24</v>
      </c>
      <c r="C100" s="33" t="s">
        <v>384</v>
      </c>
      <c r="D100" s="32" t="s">
        <v>42</v>
      </c>
      <c r="E100" s="34" t="s">
        <v>385</v>
      </c>
      <c r="F100" s="35" t="s">
        <v>88</v>
      </c>
      <c r="G100" s="36">
        <v>12</v>
      </c>
      <c r="H100" s="37">
        <v>0</v>
      </c>
      <c r="I100" s="37">
        <f>ROUND(G100*H100,P4)</f>
        <v>0</v>
      </c>
      <c r="J100" s="32"/>
      <c r="O100" s="38">
        <f>I100*0.21</f>
        <v>0</v>
      </c>
      <c r="P100">
        <v>3</v>
      </c>
    </row>
    <row r="101" spans="1:16" x14ac:dyDescent="0.25">
      <c r="A101" s="32" t="s">
        <v>45</v>
      </c>
      <c r="B101" s="39"/>
      <c r="C101" s="40"/>
      <c r="D101" s="40"/>
      <c r="E101" s="34" t="s">
        <v>386</v>
      </c>
      <c r="F101" s="40"/>
      <c r="G101" s="40"/>
      <c r="H101" s="40"/>
      <c r="I101" s="40"/>
      <c r="J101" s="41"/>
    </row>
    <row r="102" spans="1:16" x14ac:dyDescent="0.25">
      <c r="A102" s="32" t="s">
        <v>90</v>
      </c>
      <c r="B102" s="39"/>
      <c r="C102" s="40"/>
      <c r="D102" s="40"/>
      <c r="E102" s="46" t="s">
        <v>387</v>
      </c>
      <c r="F102" s="40"/>
      <c r="G102" s="40"/>
      <c r="H102" s="40"/>
      <c r="I102" s="40"/>
      <c r="J102" s="41"/>
    </row>
    <row r="103" spans="1:16" ht="409.5" x14ac:dyDescent="0.25">
      <c r="A103" s="32" t="s">
        <v>47</v>
      </c>
      <c r="B103" s="39"/>
      <c r="C103" s="40"/>
      <c r="D103" s="40"/>
      <c r="E103" s="34" t="s">
        <v>388</v>
      </c>
      <c r="F103" s="40"/>
      <c r="G103" s="40"/>
      <c r="H103" s="40"/>
      <c r="I103" s="40"/>
      <c r="J103" s="41"/>
    </row>
    <row r="104" spans="1:16" x14ac:dyDescent="0.25">
      <c r="A104" s="26" t="s">
        <v>37</v>
      </c>
      <c r="B104" s="27"/>
      <c r="C104" s="28" t="s">
        <v>225</v>
      </c>
      <c r="D104" s="29"/>
      <c r="E104" s="26" t="s">
        <v>226</v>
      </c>
      <c r="F104" s="29"/>
      <c r="G104" s="29"/>
      <c r="H104" s="29"/>
      <c r="I104" s="30">
        <f>SUMIFS(I105:I112,A105:A112,"P")</f>
        <v>0</v>
      </c>
      <c r="J104" s="31"/>
    </row>
    <row r="105" spans="1:16" x14ac:dyDescent="0.25">
      <c r="A105" s="32" t="s">
        <v>40</v>
      </c>
      <c r="B105" s="32">
        <v>25</v>
      </c>
      <c r="C105" s="33" t="s">
        <v>389</v>
      </c>
      <c r="D105" s="32" t="s">
        <v>42</v>
      </c>
      <c r="E105" s="34" t="s">
        <v>390</v>
      </c>
      <c r="F105" s="35" t="s">
        <v>88</v>
      </c>
      <c r="G105" s="36">
        <v>1.26</v>
      </c>
      <c r="H105" s="37">
        <v>0</v>
      </c>
      <c r="I105" s="37">
        <f>ROUND(G105*H105,P4)</f>
        <v>0</v>
      </c>
      <c r="J105" s="32"/>
      <c r="O105" s="38">
        <f>I105*0.21</f>
        <v>0</v>
      </c>
      <c r="P105">
        <v>3</v>
      </c>
    </row>
    <row r="106" spans="1:16" x14ac:dyDescent="0.25">
      <c r="A106" s="32" t="s">
        <v>45</v>
      </c>
      <c r="B106" s="39"/>
      <c r="C106" s="40"/>
      <c r="D106" s="40"/>
      <c r="E106" s="42" t="s">
        <v>42</v>
      </c>
      <c r="F106" s="40"/>
      <c r="G106" s="40"/>
      <c r="H106" s="40"/>
      <c r="I106" s="40"/>
      <c r="J106" s="41"/>
    </row>
    <row r="107" spans="1:16" x14ac:dyDescent="0.25">
      <c r="A107" s="32" t="s">
        <v>90</v>
      </c>
      <c r="B107" s="39"/>
      <c r="C107" s="40"/>
      <c r="D107" s="40"/>
      <c r="E107" s="46" t="s">
        <v>391</v>
      </c>
      <c r="F107" s="40"/>
      <c r="G107" s="40"/>
      <c r="H107" s="40"/>
      <c r="I107" s="40"/>
      <c r="J107" s="41"/>
    </row>
    <row r="108" spans="1:16" ht="409.5" x14ac:dyDescent="0.25">
      <c r="A108" s="32" t="s">
        <v>47</v>
      </c>
      <c r="B108" s="39"/>
      <c r="C108" s="40"/>
      <c r="D108" s="40"/>
      <c r="E108" s="34" t="s">
        <v>388</v>
      </c>
      <c r="F108" s="40"/>
      <c r="G108" s="40"/>
      <c r="H108" s="40"/>
      <c r="I108" s="40"/>
      <c r="J108" s="41"/>
    </row>
    <row r="109" spans="1:16" x14ac:dyDescent="0.25">
      <c r="A109" s="32" t="s">
        <v>40</v>
      </c>
      <c r="B109" s="32">
        <v>26</v>
      </c>
      <c r="C109" s="33" t="s">
        <v>392</v>
      </c>
      <c r="D109" s="32" t="s">
        <v>42</v>
      </c>
      <c r="E109" s="34" t="s">
        <v>393</v>
      </c>
      <c r="F109" s="35" t="s">
        <v>88</v>
      </c>
      <c r="G109" s="36">
        <v>17.622</v>
      </c>
      <c r="H109" s="37">
        <v>0</v>
      </c>
      <c r="I109" s="37">
        <f>ROUND(G109*H109,P4)</f>
        <v>0</v>
      </c>
      <c r="J109" s="32"/>
      <c r="O109" s="38">
        <f>I109*0.21</f>
        <v>0</v>
      </c>
      <c r="P109">
        <v>3</v>
      </c>
    </row>
    <row r="110" spans="1:16" x14ac:dyDescent="0.25">
      <c r="A110" s="32" t="s">
        <v>45</v>
      </c>
      <c r="B110" s="39"/>
      <c r="C110" s="40"/>
      <c r="D110" s="40"/>
      <c r="E110" s="42" t="s">
        <v>42</v>
      </c>
      <c r="F110" s="40"/>
      <c r="G110" s="40"/>
      <c r="H110" s="40"/>
      <c r="I110" s="40"/>
      <c r="J110" s="41"/>
    </row>
    <row r="111" spans="1:16" x14ac:dyDescent="0.25">
      <c r="A111" s="32" t="s">
        <v>90</v>
      </c>
      <c r="B111" s="39"/>
      <c r="C111" s="40"/>
      <c r="D111" s="40"/>
      <c r="E111" s="46" t="s">
        <v>394</v>
      </c>
      <c r="F111" s="40"/>
      <c r="G111" s="40"/>
      <c r="H111" s="40"/>
      <c r="I111" s="40"/>
      <c r="J111" s="41"/>
    </row>
    <row r="112" spans="1:16" ht="180" x14ac:dyDescent="0.25">
      <c r="A112" s="32" t="s">
        <v>47</v>
      </c>
      <c r="B112" s="39"/>
      <c r="C112" s="40"/>
      <c r="D112" s="40"/>
      <c r="E112" s="34" t="s">
        <v>395</v>
      </c>
      <c r="F112" s="40"/>
      <c r="G112" s="40"/>
      <c r="H112" s="40"/>
      <c r="I112" s="40"/>
      <c r="J112" s="41"/>
    </row>
    <row r="113" spans="1:16" x14ac:dyDescent="0.25">
      <c r="A113" s="26" t="s">
        <v>37</v>
      </c>
      <c r="B113" s="27"/>
      <c r="C113" s="28" t="s">
        <v>232</v>
      </c>
      <c r="D113" s="29"/>
      <c r="E113" s="26" t="s">
        <v>233</v>
      </c>
      <c r="F113" s="29"/>
      <c r="G113" s="29"/>
      <c r="H113" s="29"/>
      <c r="I113" s="30">
        <f>SUMIFS(I114:I152,A114:A152,"P")</f>
        <v>0</v>
      </c>
      <c r="J113" s="31"/>
    </row>
    <row r="114" spans="1:16" x14ac:dyDescent="0.25">
      <c r="A114" s="32" t="s">
        <v>40</v>
      </c>
      <c r="B114" s="32">
        <v>27</v>
      </c>
      <c r="C114" s="33" t="s">
        <v>396</v>
      </c>
      <c r="D114" s="32" t="s">
        <v>42</v>
      </c>
      <c r="E114" s="34" t="s">
        <v>397</v>
      </c>
      <c r="F114" s="35" t="s">
        <v>189</v>
      </c>
      <c r="G114" s="36">
        <v>33.06</v>
      </c>
      <c r="H114" s="37">
        <v>0</v>
      </c>
      <c r="I114" s="37">
        <f>ROUND(G114*H114,P4)</f>
        <v>0</v>
      </c>
      <c r="J114" s="32"/>
      <c r="O114" s="38">
        <f>I114*0.21</f>
        <v>0</v>
      </c>
      <c r="P114">
        <v>3</v>
      </c>
    </row>
    <row r="115" spans="1:16" x14ac:dyDescent="0.25">
      <c r="A115" s="32" t="s">
        <v>45</v>
      </c>
      <c r="B115" s="39"/>
      <c r="C115" s="40"/>
      <c r="D115" s="40"/>
      <c r="E115" s="42" t="s">
        <v>42</v>
      </c>
      <c r="F115" s="40"/>
      <c r="G115" s="40"/>
      <c r="H115" s="40"/>
      <c r="I115" s="40"/>
      <c r="J115" s="41"/>
    </row>
    <row r="116" spans="1:16" x14ac:dyDescent="0.25">
      <c r="A116" s="32" t="s">
        <v>90</v>
      </c>
      <c r="B116" s="39"/>
      <c r="C116" s="40"/>
      <c r="D116" s="40"/>
      <c r="E116" s="46" t="s">
        <v>398</v>
      </c>
      <c r="F116" s="40"/>
      <c r="G116" s="40"/>
      <c r="H116" s="40"/>
      <c r="I116" s="40"/>
      <c r="J116" s="41"/>
    </row>
    <row r="117" spans="1:16" ht="75" x14ac:dyDescent="0.25">
      <c r="A117" s="32" t="s">
        <v>47</v>
      </c>
      <c r="B117" s="39"/>
      <c r="C117" s="40"/>
      <c r="D117" s="40"/>
      <c r="E117" s="34" t="s">
        <v>262</v>
      </c>
      <c r="F117" s="40"/>
      <c r="G117" s="40"/>
      <c r="H117" s="40"/>
      <c r="I117" s="40"/>
      <c r="J117" s="41"/>
    </row>
    <row r="118" spans="1:16" x14ac:dyDescent="0.25">
      <c r="A118" s="32" t="s">
        <v>40</v>
      </c>
      <c r="B118" s="32">
        <v>28</v>
      </c>
      <c r="C118" s="33" t="s">
        <v>258</v>
      </c>
      <c r="D118" s="32" t="s">
        <v>42</v>
      </c>
      <c r="E118" s="34" t="s">
        <v>259</v>
      </c>
      <c r="F118" s="35" t="s">
        <v>189</v>
      </c>
      <c r="G118" s="36">
        <v>122.1</v>
      </c>
      <c r="H118" s="37">
        <v>0</v>
      </c>
      <c r="I118" s="37">
        <f>ROUND(G118*H118,P4)</f>
        <v>0</v>
      </c>
      <c r="J118" s="32"/>
      <c r="O118" s="38">
        <f>I118*0.21</f>
        <v>0</v>
      </c>
      <c r="P118">
        <v>3</v>
      </c>
    </row>
    <row r="119" spans="1:16" x14ac:dyDescent="0.25">
      <c r="A119" s="32" t="s">
        <v>45</v>
      </c>
      <c r="B119" s="39"/>
      <c r="C119" s="40"/>
      <c r="D119" s="40"/>
      <c r="E119" s="34" t="s">
        <v>260</v>
      </c>
      <c r="F119" s="40"/>
      <c r="G119" s="40"/>
      <c r="H119" s="40"/>
      <c r="I119" s="40"/>
      <c r="J119" s="41"/>
    </row>
    <row r="120" spans="1:16" ht="45" x14ac:dyDescent="0.25">
      <c r="A120" s="32" t="s">
        <v>90</v>
      </c>
      <c r="B120" s="39"/>
      <c r="C120" s="40"/>
      <c r="D120" s="40"/>
      <c r="E120" s="46" t="s">
        <v>399</v>
      </c>
      <c r="F120" s="40"/>
      <c r="G120" s="40"/>
      <c r="H120" s="40"/>
      <c r="I120" s="40"/>
      <c r="J120" s="41"/>
    </row>
    <row r="121" spans="1:16" ht="75" x14ac:dyDescent="0.25">
      <c r="A121" s="32" t="s">
        <v>47</v>
      </c>
      <c r="B121" s="39"/>
      <c r="C121" s="40"/>
      <c r="D121" s="40"/>
      <c r="E121" s="34" t="s">
        <v>262</v>
      </c>
      <c r="F121" s="40"/>
      <c r="G121" s="40"/>
      <c r="H121" s="40"/>
      <c r="I121" s="40"/>
      <c r="J121" s="41"/>
    </row>
    <row r="122" spans="1:16" x14ac:dyDescent="0.25">
      <c r="A122" s="32" t="s">
        <v>40</v>
      </c>
      <c r="B122" s="32">
        <v>29</v>
      </c>
      <c r="C122" s="33" t="s">
        <v>268</v>
      </c>
      <c r="D122" s="32" t="s">
        <v>42</v>
      </c>
      <c r="E122" s="34" t="s">
        <v>269</v>
      </c>
      <c r="F122" s="35" t="s">
        <v>189</v>
      </c>
      <c r="G122" s="36">
        <v>61.05</v>
      </c>
      <c r="H122" s="37">
        <v>0</v>
      </c>
      <c r="I122" s="37">
        <f>ROUND(G122*H122,P4)</f>
        <v>0</v>
      </c>
      <c r="J122" s="32"/>
      <c r="O122" s="38">
        <f>I122*0.21</f>
        <v>0</v>
      </c>
      <c r="P122">
        <v>3</v>
      </c>
    </row>
    <row r="123" spans="1:16" x14ac:dyDescent="0.25">
      <c r="A123" s="32" t="s">
        <v>45</v>
      </c>
      <c r="B123" s="39"/>
      <c r="C123" s="40"/>
      <c r="D123" s="40"/>
      <c r="E123" s="42" t="s">
        <v>42</v>
      </c>
      <c r="F123" s="40"/>
      <c r="G123" s="40"/>
      <c r="H123" s="40"/>
      <c r="I123" s="40"/>
      <c r="J123" s="41"/>
    </row>
    <row r="124" spans="1:16" ht="45" x14ac:dyDescent="0.25">
      <c r="A124" s="32" t="s">
        <v>90</v>
      </c>
      <c r="B124" s="39"/>
      <c r="C124" s="40"/>
      <c r="D124" s="40"/>
      <c r="E124" s="46" t="s">
        <v>400</v>
      </c>
      <c r="F124" s="40"/>
      <c r="G124" s="40"/>
      <c r="H124" s="40"/>
      <c r="I124" s="40"/>
      <c r="J124" s="41"/>
    </row>
    <row r="125" spans="1:16" ht="165" x14ac:dyDescent="0.25">
      <c r="A125" s="32" t="s">
        <v>47</v>
      </c>
      <c r="B125" s="39"/>
      <c r="C125" s="40"/>
      <c r="D125" s="40"/>
      <c r="E125" s="34" t="s">
        <v>271</v>
      </c>
      <c r="F125" s="40"/>
      <c r="G125" s="40"/>
      <c r="H125" s="40"/>
      <c r="I125" s="40"/>
      <c r="J125" s="41"/>
    </row>
    <row r="126" spans="1:16" x14ac:dyDescent="0.25">
      <c r="A126" s="32" t="s">
        <v>40</v>
      </c>
      <c r="B126" s="32">
        <v>30</v>
      </c>
      <c r="C126" s="33" t="s">
        <v>401</v>
      </c>
      <c r="D126" s="32" t="s">
        <v>42</v>
      </c>
      <c r="E126" s="34" t="s">
        <v>402</v>
      </c>
      <c r="F126" s="35" t="s">
        <v>189</v>
      </c>
      <c r="G126" s="36">
        <v>27.99</v>
      </c>
      <c r="H126" s="37">
        <v>0</v>
      </c>
      <c r="I126" s="37">
        <f>ROUND(G126*H126,P4)</f>
        <v>0</v>
      </c>
      <c r="J126" s="32"/>
      <c r="O126" s="38">
        <f>I126*0.21</f>
        <v>0</v>
      </c>
      <c r="P126">
        <v>3</v>
      </c>
    </row>
    <row r="127" spans="1:16" x14ac:dyDescent="0.25">
      <c r="A127" s="32" t="s">
        <v>45</v>
      </c>
      <c r="B127" s="39"/>
      <c r="C127" s="40"/>
      <c r="D127" s="40"/>
      <c r="E127" s="42" t="s">
        <v>42</v>
      </c>
      <c r="F127" s="40"/>
      <c r="G127" s="40"/>
      <c r="H127" s="40"/>
      <c r="I127" s="40"/>
      <c r="J127" s="41"/>
    </row>
    <row r="128" spans="1:16" x14ac:dyDescent="0.25">
      <c r="A128" s="32" t="s">
        <v>90</v>
      </c>
      <c r="B128" s="39"/>
      <c r="C128" s="40"/>
      <c r="D128" s="40"/>
      <c r="E128" s="46" t="s">
        <v>403</v>
      </c>
      <c r="F128" s="40"/>
      <c r="G128" s="40"/>
      <c r="H128" s="40"/>
      <c r="I128" s="40"/>
      <c r="J128" s="41"/>
    </row>
    <row r="129" spans="1:16" ht="165" x14ac:dyDescent="0.25">
      <c r="A129" s="32" t="s">
        <v>47</v>
      </c>
      <c r="B129" s="39"/>
      <c r="C129" s="40"/>
      <c r="D129" s="40"/>
      <c r="E129" s="34" t="s">
        <v>271</v>
      </c>
      <c r="F129" s="40"/>
      <c r="G129" s="40"/>
      <c r="H129" s="40"/>
      <c r="I129" s="40"/>
      <c r="J129" s="41"/>
    </row>
    <row r="130" spans="1:16" x14ac:dyDescent="0.25">
      <c r="A130" s="32" t="s">
        <v>40</v>
      </c>
      <c r="B130" s="32">
        <v>31</v>
      </c>
      <c r="C130" s="33" t="s">
        <v>272</v>
      </c>
      <c r="D130" s="32" t="s">
        <v>42</v>
      </c>
      <c r="E130" s="34" t="s">
        <v>273</v>
      </c>
      <c r="F130" s="35" t="s">
        <v>189</v>
      </c>
      <c r="G130" s="36">
        <v>33.06</v>
      </c>
      <c r="H130" s="37">
        <v>0</v>
      </c>
      <c r="I130" s="37">
        <f>ROUND(G130*H130,P4)</f>
        <v>0</v>
      </c>
      <c r="J130" s="32"/>
      <c r="O130" s="38">
        <f>I130*0.21</f>
        <v>0</v>
      </c>
      <c r="P130">
        <v>3</v>
      </c>
    </row>
    <row r="131" spans="1:16" x14ac:dyDescent="0.25">
      <c r="A131" s="32" t="s">
        <v>45</v>
      </c>
      <c r="B131" s="39"/>
      <c r="C131" s="40"/>
      <c r="D131" s="40"/>
      <c r="E131" s="42" t="s">
        <v>42</v>
      </c>
      <c r="F131" s="40"/>
      <c r="G131" s="40"/>
      <c r="H131" s="40"/>
      <c r="I131" s="40"/>
      <c r="J131" s="41"/>
    </row>
    <row r="132" spans="1:16" x14ac:dyDescent="0.25">
      <c r="A132" s="32" t="s">
        <v>90</v>
      </c>
      <c r="B132" s="39"/>
      <c r="C132" s="40"/>
      <c r="D132" s="40"/>
      <c r="E132" s="46" t="s">
        <v>404</v>
      </c>
      <c r="F132" s="40"/>
      <c r="G132" s="40"/>
      <c r="H132" s="40"/>
      <c r="I132" s="40"/>
      <c r="J132" s="41"/>
    </row>
    <row r="133" spans="1:16" ht="165" x14ac:dyDescent="0.25">
      <c r="A133" s="32" t="s">
        <v>47</v>
      </c>
      <c r="B133" s="39"/>
      <c r="C133" s="40"/>
      <c r="D133" s="40"/>
      <c r="E133" s="34" t="s">
        <v>271</v>
      </c>
      <c r="F133" s="40"/>
      <c r="G133" s="40"/>
      <c r="H133" s="40"/>
      <c r="I133" s="40"/>
      <c r="J133" s="41"/>
    </row>
    <row r="134" spans="1:16" x14ac:dyDescent="0.25">
      <c r="A134" s="32" t="s">
        <v>40</v>
      </c>
      <c r="B134" s="32">
        <v>32</v>
      </c>
      <c r="C134" s="33" t="s">
        <v>405</v>
      </c>
      <c r="D134" s="32" t="s">
        <v>42</v>
      </c>
      <c r="E134" s="34" t="s">
        <v>406</v>
      </c>
      <c r="F134" s="35" t="s">
        <v>189</v>
      </c>
      <c r="G134" s="36">
        <v>33.06</v>
      </c>
      <c r="H134" s="37">
        <v>0</v>
      </c>
      <c r="I134" s="37">
        <f>ROUND(G134*H134,P4)</f>
        <v>0</v>
      </c>
      <c r="J134" s="32"/>
      <c r="O134" s="38">
        <f>I134*0.21</f>
        <v>0</v>
      </c>
      <c r="P134">
        <v>3</v>
      </c>
    </row>
    <row r="135" spans="1:16" x14ac:dyDescent="0.25">
      <c r="A135" s="32" t="s">
        <v>45</v>
      </c>
      <c r="B135" s="39"/>
      <c r="C135" s="40"/>
      <c r="D135" s="40"/>
      <c r="E135" s="42" t="s">
        <v>42</v>
      </c>
      <c r="F135" s="40"/>
      <c r="G135" s="40"/>
      <c r="H135" s="40"/>
      <c r="I135" s="40"/>
      <c r="J135" s="41"/>
    </row>
    <row r="136" spans="1:16" x14ac:dyDescent="0.25">
      <c r="A136" s="32" t="s">
        <v>90</v>
      </c>
      <c r="B136" s="39"/>
      <c r="C136" s="40"/>
      <c r="D136" s="40"/>
      <c r="E136" s="46" t="s">
        <v>404</v>
      </c>
      <c r="F136" s="40"/>
      <c r="G136" s="40"/>
      <c r="H136" s="40"/>
      <c r="I136" s="40"/>
      <c r="J136" s="41"/>
    </row>
    <row r="137" spans="1:16" ht="165" x14ac:dyDescent="0.25">
      <c r="A137" s="32" t="s">
        <v>47</v>
      </c>
      <c r="B137" s="39"/>
      <c r="C137" s="40"/>
      <c r="D137" s="40"/>
      <c r="E137" s="34" t="s">
        <v>271</v>
      </c>
      <c r="F137" s="40"/>
      <c r="G137" s="40"/>
      <c r="H137" s="40"/>
      <c r="I137" s="40"/>
      <c r="J137" s="41"/>
    </row>
    <row r="138" spans="1:16" x14ac:dyDescent="0.25">
      <c r="A138" s="32" t="s">
        <v>40</v>
      </c>
      <c r="B138" s="32">
        <v>33</v>
      </c>
      <c r="C138" s="33" t="s">
        <v>407</v>
      </c>
      <c r="D138" s="32" t="s">
        <v>42</v>
      </c>
      <c r="E138" s="34" t="s">
        <v>408</v>
      </c>
      <c r="F138" s="35" t="s">
        <v>189</v>
      </c>
      <c r="G138" s="36">
        <v>27.99</v>
      </c>
      <c r="H138" s="37">
        <v>0</v>
      </c>
      <c r="I138" s="37">
        <f>ROUND(G138*H138,P4)</f>
        <v>0</v>
      </c>
      <c r="J138" s="32"/>
      <c r="O138" s="38">
        <f>I138*0.21</f>
        <v>0</v>
      </c>
      <c r="P138">
        <v>3</v>
      </c>
    </row>
    <row r="139" spans="1:16" x14ac:dyDescent="0.25">
      <c r="A139" s="32" t="s">
        <v>45</v>
      </c>
      <c r="B139" s="39"/>
      <c r="C139" s="40"/>
      <c r="D139" s="40"/>
      <c r="E139" s="42" t="s">
        <v>42</v>
      </c>
      <c r="F139" s="40"/>
      <c r="G139" s="40"/>
      <c r="H139" s="40"/>
      <c r="I139" s="40"/>
      <c r="J139" s="41"/>
    </row>
    <row r="140" spans="1:16" x14ac:dyDescent="0.25">
      <c r="A140" s="32" t="s">
        <v>90</v>
      </c>
      <c r="B140" s="39"/>
      <c r="C140" s="40"/>
      <c r="D140" s="40"/>
      <c r="E140" s="46" t="s">
        <v>409</v>
      </c>
      <c r="F140" s="40"/>
      <c r="G140" s="40"/>
      <c r="H140" s="40"/>
      <c r="I140" s="40"/>
      <c r="J140" s="41"/>
    </row>
    <row r="141" spans="1:16" ht="165" x14ac:dyDescent="0.25">
      <c r="A141" s="32" t="s">
        <v>47</v>
      </c>
      <c r="B141" s="39"/>
      <c r="C141" s="40"/>
      <c r="D141" s="40"/>
      <c r="E141" s="34" t="s">
        <v>271</v>
      </c>
      <c r="F141" s="40"/>
      <c r="G141" s="40"/>
      <c r="H141" s="40"/>
      <c r="I141" s="40"/>
      <c r="J141" s="41"/>
    </row>
    <row r="142" spans="1:16" x14ac:dyDescent="0.25">
      <c r="A142" s="32" t="s">
        <v>40</v>
      </c>
      <c r="B142" s="32">
        <v>34</v>
      </c>
      <c r="C142" s="33" t="s">
        <v>410</v>
      </c>
      <c r="D142" s="32" t="s">
        <v>42</v>
      </c>
      <c r="E142" s="34" t="s">
        <v>411</v>
      </c>
      <c r="F142" s="35" t="s">
        <v>189</v>
      </c>
      <c r="G142" s="36">
        <v>27.99</v>
      </c>
      <c r="H142" s="37">
        <v>0</v>
      </c>
      <c r="I142" s="37">
        <f>ROUND(G142*H142,P4)</f>
        <v>0</v>
      </c>
      <c r="J142" s="32"/>
      <c r="O142" s="38">
        <f>I142*0.21</f>
        <v>0</v>
      </c>
      <c r="P142">
        <v>3</v>
      </c>
    </row>
    <row r="143" spans="1:16" x14ac:dyDescent="0.25">
      <c r="A143" s="32" t="s">
        <v>45</v>
      </c>
      <c r="B143" s="39"/>
      <c r="C143" s="40"/>
      <c r="D143" s="40"/>
      <c r="E143" s="42" t="s">
        <v>42</v>
      </c>
      <c r="F143" s="40"/>
      <c r="G143" s="40"/>
      <c r="H143" s="40"/>
      <c r="I143" s="40"/>
      <c r="J143" s="41"/>
    </row>
    <row r="144" spans="1:16" x14ac:dyDescent="0.25">
      <c r="A144" s="32" t="s">
        <v>90</v>
      </c>
      <c r="B144" s="39"/>
      <c r="C144" s="40"/>
      <c r="D144" s="40"/>
      <c r="E144" s="46" t="s">
        <v>409</v>
      </c>
      <c r="F144" s="40"/>
      <c r="G144" s="40"/>
      <c r="H144" s="40"/>
      <c r="I144" s="40"/>
      <c r="J144" s="41"/>
    </row>
    <row r="145" spans="1:16" ht="30" x14ac:dyDescent="0.25">
      <c r="A145" s="32" t="s">
        <v>47</v>
      </c>
      <c r="B145" s="39"/>
      <c r="C145" s="40"/>
      <c r="D145" s="40"/>
      <c r="E145" s="34" t="s">
        <v>412</v>
      </c>
      <c r="F145" s="40"/>
      <c r="G145" s="40"/>
      <c r="H145" s="40"/>
      <c r="I145" s="40"/>
      <c r="J145" s="41"/>
    </row>
    <row r="146" spans="1:16" x14ac:dyDescent="0.25">
      <c r="A146" s="32" t="s">
        <v>40</v>
      </c>
      <c r="B146" s="32">
        <v>35</v>
      </c>
      <c r="C146" s="33" t="s">
        <v>274</v>
      </c>
      <c r="D146" s="32" t="s">
        <v>42</v>
      </c>
      <c r="E146" s="34" t="s">
        <v>275</v>
      </c>
      <c r="F146" s="35" t="s">
        <v>207</v>
      </c>
      <c r="G146" s="36">
        <v>30.18</v>
      </c>
      <c r="H146" s="37">
        <v>0</v>
      </c>
      <c r="I146" s="37">
        <f>ROUND(G146*H146,P4)</f>
        <v>0</v>
      </c>
      <c r="J146" s="32"/>
      <c r="O146" s="38">
        <f>I146*0.21</f>
        <v>0</v>
      </c>
      <c r="P146">
        <v>3</v>
      </c>
    </row>
    <row r="147" spans="1:16" x14ac:dyDescent="0.25">
      <c r="A147" s="32" t="s">
        <v>45</v>
      </c>
      <c r="B147" s="39"/>
      <c r="C147" s="40"/>
      <c r="D147" s="40"/>
      <c r="E147" s="42" t="s">
        <v>42</v>
      </c>
      <c r="F147" s="40"/>
      <c r="G147" s="40"/>
      <c r="H147" s="40"/>
      <c r="I147" s="40"/>
      <c r="J147" s="41"/>
    </row>
    <row r="148" spans="1:16" ht="45" x14ac:dyDescent="0.25">
      <c r="A148" s="32" t="s">
        <v>90</v>
      </c>
      <c r="B148" s="39"/>
      <c r="C148" s="40"/>
      <c r="D148" s="40"/>
      <c r="E148" s="46" t="s">
        <v>413</v>
      </c>
      <c r="F148" s="40"/>
      <c r="G148" s="40"/>
      <c r="H148" s="40"/>
      <c r="I148" s="40"/>
      <c r="J148" s="41"/>
    </row>
    <row r="149" spans="1:16" ht="75" x14ac:dyDescent="0.25">
      <c r="A149" s="32" t="s">
        <v>47</v>
      </c>
      <c r="B149" s="39"/>
      <c r="C149" s="40"/>
      <c r="D149" s="40"/>
      <c r="E149" s="34" t="s">
        <v>277</v>
      </c>
      <c r="F149" s="40"/>
      <c r="G149" s="40"/>
      <c r="H149" s="40"/>
      <c r="I149" s="40"/>
      <c r="J149" s="41"/>
    </row>
    <row r="150" spans="1:16" x14ac:dyDescent="0.25">
      <c r="A150" s="32" t="s">
        <v>40</v>
      </c>
      <c r="B150" s="32">
        <v>38</v>
      </c>
      <c r="C150" s="33" t="s">
        <v>414</v>
      </c>
      <c r="D150" s="32" t="s">
        <v>42</v>
      </c>
      <c r="E150" s="34" t="s">
        <v>415</v>
      </c>
      <c r="F150" s="35" t="s">
        <v>189</v>
      </c>
      <c r="G150" s="36">
        <v>10</v>
      </c>
      <c r="H150" s="37">
        <v>0</v>
      </c>
      <c r="I150" s="37">
        <f>ROUND(G150*H150,P4)</f>
        <v>0</v>
      </c>
      <c r="J150" s="32"/>
      <c r="O150" s="38">
        <f>I150*0.21</f>
        <v>0</v>
      </c>
      <c r="P150">
        <v>3</v>
      </c>
    </row>
    <row r="151" spans="1:16" x14ac:dyDescent="0.25">
      <c r="A151" s="32" t="s">
        <v>45</v>
      </c>
      <c r="B151" s="39"/>
      <c r="C151" s="40"/>
      <c r="D151" s="40"/>
      <c r="E151" s="34" t="s">
        <v>416</v>
      </c>
      <c r="F151" s="40"/>
      <c r="G151" s="40"/>
      <c r="H151" s="40"/>
      <c r="I151" s="40"/>
      <c r="J151" s="41"/>
    </row>
    <row r="152" spans="1:16" ht="105" x14ac:dyDescent="0.25">
      <c r="A152" s="32" t="s">
        <v>47</v>
      </c>
      <c r="B152" s="39"/>
      <c r="C152" s="40"/>
      <c r="D152" s="40"/>
      <c r="E152" s="34" t="s">
        <v>417</v>
      </c>
      <c r="F152" s="40"/>
      <c r="G152" s="40"/>
      <c r="H152" s="40"/>
      <c r="I152" s="40"/>
      <c r="J152" s="41"/>
    </row>
    <row r="153" spans="1:16" x14ac:dyDescent="0.25">
      <c r="A153" s="26" t="s">
        <v>37</v>
      </c>
      <c r="B153" s="27"/>
      <c r="C153" s="28" t="s">
        <v>418</v>
      </c>
      <c r="D153" s="29"/>
      <c r="E153" s="26" t="s">
        <v>419</v>
      </c>
      <c r="F153" s="29"/>
      <c r="G153" s="29"/>
      <c r="H153" s="29"/>
      <c r="I153" s="30">
        <f>SUMIFS(I154:I160,A154:A160,"P")</f>
        <v>0</v>
      </c>
      <c r="J153" s="31"/>
    </row>
    <row r="154" spans="1:16" x14ac:dyDescent="0.25">
      <c r="A154" s="32" t="s">
        <v>40</v>
      </c>
      <c r="B154" s="32">
        <v>36</v>
      </c>
      <c r="C154" s="33" t="s">
        <v>420</v>
      </c>
      <c r="D154" s="32" t="s">
        <v>42</v>
      </c>
      <c r="E154" s="34" t="s">
        <v>421</v>
      </c>
      <c r="F154" s="35" t="s">
        <v>189</v>
      </c>
      <c r="G154" s="36">
        <v>20.591999999999999</v>
      </c>
      <c r="H154" s="37">
        <v>0</v>
      </c>
      <c r="I154" s="37">
        <f>ROUND(G154*H154,P4)</f>
        <v>0</v>
      </c>
      <c r="J154" s="32"/>
      <c r="O154" s="38">
        <f>I154*0.21</f>
        <v>0</v>
      </c>
      <c r="P154">
        <v>3</v>
      </c>
    </row>
    <row r="155" spans="1:16" x14ac:dyDescent="0.25">
      <c r="A155" s="32" t="s">
        <v>45</v>
      </c>
      <c r="B155" s="39"/>
      <c r="C155" s="40"/>
      <c r="D155" s="40"/>
      <c r="E155" s="42" t="s">
        <v>42</v>
      </c>
      <c r="F155" s="40"/>
      <c r="G155" s="40"/>
      <c r="H155" s="40"/>
      <c r="I155" s="40"/>
      <c r="J155" s="41"/>
    </row>
    <row r="156" spans="1:16" x14ac:dyDescent="0.25">
      <c r="A156" s="32" t="s">
        <v>90</v>
      </c>
      <c r="B156" s="39"/>
      <c r="C156" s="40"/>
      <c r="D156" s="40"/>
      <c r="E156" s="46" t="s">
        <v>422</v>
      </c>
      <c r="F156" s="40"/>
      <c r="G156" s="40"/>
      <c r="H156" s="40"/>
      <c r="I156" s="40"/>
      <c r="J156" s="41"/>
    </row>
    <row r="157" spans="1:16" ht="90" x14ac:dyDescent="0.25">
      <c r="A157" s="32" t="s">
        <v>47</v>
      </c>
      <c r="B157" s="39"/>
      <c r="C157" s="40"/>
      <c r="D157" s="40"/>
      <c r="E157" s="34" t="s">
        <v>423</v>
      </c>
      <c r="F157" s="40"/>
      <c r="G157" s="40"/>
      <c r="H157" s="40"/>
      <c r="I157" s="40"/>
      <c r="J157" s="41"/>
    </row>
    <row r="158" spans="1:16" ht="30" x14ac:dyDescent="0.25">
      <c r="A158" s="32" t="s">
        <v>40</v>
      </c>
      <c r="B158" s="32">
        <v>37</v>
      </c>
      <c r="C158" s="33" t="s">
        <v>424</v>
      </c>
      <c r="D158" s="32" t="s">
        <v>42</v>
      </c>
      <c r="E158" s="34" t="s">
        <v>425</v>
      </c>
      <c r="F158" s="35" t="s">
        <v>189</v>
      </c>
      <c r="G158" s="36">
        <v>27.99</v>
      </c>
      <c r="H158" s="37">
        <v>0</v>
      </c>
      <c r="I158" s="37">
        <f>ROUND(G158*H158,P4)</f>
        <v>0</v>
      </c>
      <c r="J158" s="32"/>
      <c r="O158" s="38">
        <f>I158*0.21</f>
        <v>0</v>
      </c>
      <c r="P158">
        <v>3</v>
      </c>
    </row>
    <row r="159" spans="1:16" x14ac:dyDescent="0.25">
      <c r="A159" s="32" t="s">
        <v>45</v>
      </c>
      <c r="B159" s="39"/>
      <c r="C159" s="40"/>
      <c r="D159" s="40"/>
      <c r="E159" s="34" t="s">
        <v>426</v>
      </c>
      <c r="F159" s="40"/>
      <c r="G159" s="40"/>
      <c r="H159" s="40"/>
      <c r="I159" s="40"/>
      <c r="J159" s="41"/>
    </row>
    <row r="160" spans="1:16" ht="90" x14ac:dyDescent="0.25">
      <c r="A160" s="32" t="s">
        <v>47</v>
      </c>
      <c r="B160" s="39"/>
      <c r="C160" s="40"/>
      <c r="D160" s="40"/>
      <c r="E160" s="34" t="s">
        <v>423</v>
      </c>
      <c r="F160" s="40"/>
      <c r="G160" s="40"/>
      <c r="H160" s="40"/>
      <c r="I160" s="40"/>
      <c r="J160" s="41"/>
    </row>
    <row r="161" spans="1:16" x14ac:dyDescent="0.25">
      <c r="A161" s="26" t="s">
        <v>37</v>
      </c>
      <c r="B161" s="27"/>
      <c r="C161" s="28" t="s">
        <v>278</v>
      </c>
      <c r="D161" s="29"/>
      <c r="E161" s="26" t="s">
        <v>279</v>
      </c>
      <c r="F161" s="29"/>
      <c r="G161" s="29"/>
      <c r="H161" s="29"/>
      <c r="I161" s="30">
        <f>SUMIFS(I162:I177,A162:A177,"P")</f>
        <v>0</v>
      </c>
      <c r="J161" s="31"/>
    </row>
    <row r="162" spans="1:16" x14ac:dyDescent="0.25">
      <c r="A162" s="32" t="s">
        <v>40</v>
      </c>
      <c r="B162" s="32">
        <v>39</v>
      </c>
      <c r="C162" s="33" t="s">
        <v>427</v>
      </c>
      <c r="D162" s="32" t="s">
        <v>42</v>
      </c>
      <c r="E162" s="34" t="s">
        <v>428</v>
      </c>
      <c r="F162" s="35" t="s">
        <v>189</v>
      </c>
      <c r="G162" s="36">
        <v>46.012</v>
      </c>
      <c r="H162" s="37">
        <v>0</v>
      </c>
      <c r="I162" s="37">
        <f>ROUND(G162*H162,P4)</f>
        <v>0</v>
      </c>
      <c r="J162" s="32"/>
      <c r="O162" s="38">
        <f>I162*0.21</f>
        <v>0</v>
      </c>
      <c r="P162">
        <v>3</v>
      </c>
    </row>
    <row r="163" spans="1:16" x14ac:dyDescent="0.25">
      <c r="A163" s="32" t="s">
        <v>45</v>
      </c>
      <c r="B163" s="39"/>
      <c r="C163" s="40"/>
      <c r="D163" s="40"/>
      <c r="E163" s="34" t="s">
        <v>429</v>
      </c>
      <c r="F163" s="40"/>
      <c r="G163" s="40"/>
      <c r="H163" s="40"/>
      <c r="I163" s="40"/>
      <c r="J163" s="41"/>
    </row>
    <row r="164" spans="1:16" x14ac:dyDescent="0.25">
      <c r="A164" s="32" t="s">
        <v>90</v>
      </c>
      <c r="B164" s="39"/>
      <c r="C164" s="40"/>
      <c r="D164" s="40"/>
      <c r="E164" s="46" t="s">
        <v>372</v>
      </c>
      <c r="F164" s="40"/>
      <c r="G164" s="40"/>
      <c r="H164" s="40"/>
      <c r="I164" s="40"/>
      <c r="J164" s="41"/>
    </row>
    <row r="165" spans="1:16" ht="300" x14ac:dyDescent="0.25">
      <c r="A165" s="32" t="s">
        <v>47</v>
      </c>
      <c r="B165" s="39"/>
      <c r="C165" s="40"/>
      <c r="D165" s="40"/>
      <c r="E165" s="34" t="s">
        <v>430</v>
      </c>
      <c r="F165" s="40"/>
      <c r="G165" s="40"/>
      <c r="H165" s="40"/>
      <c r="I165" s="40"/>
      <c r="J165" s="41"/>
    </row>
    <row r="166" spans="1:16" x14ac:dyDescent="0.25">
      <c r="A166" s="32" t="s">
        <v>40</v>
      </c>
      <c r="B166" s="32">
        <v>40</v>
      </c>
      <c r="C166" s="33" t="s">
        <v>431</v>
      </c>
      <c r="D166" s="32" t="s">
        <v>42</v>
      </c>
      <c r="E166" s="34" t="s">
        <v>432</v>
      </c>
      <c r="F166" s="35" t="s">
        <v>189</v>
      </c>
      <c r="G166" s="36">
        <v>20.591999999999999</v>
      </c>
      <c r="H166" s="37">
        <v>0</v>
      </c>
      <c r="I166" s="37">
        <f>ROUND(G166*H166,P4)</f>
        <v>0</v>
      </c>
      <c r="J166" s="32"/>
      <c r="O166" s="38">
        <f>I166*0.21</f>
        <v>0</v>
      </c>
      <c r="P166">
        <v>3</v>
      </c>
    </row>
    <row r="167" spans="1:16" x14ac:dyDescent="0.25">
      <c r="A167" s="32" t="s">
        <v>45</v>
      </c>
      <c r="B167" s="39"/>
      <c r="C167" s="40"/>
      <c r="D167" s="40"/>
      <c r="E167" s="42" t="s">
        <v>42</v>
      </c>
      <c r="F167" s="40"/>
      <c r="G167" s="40"/>
      <c r="H167" s="40"/>
      <c r="I167" s="40"/>
      <c r="J167" s="41"/>
    </row>
    <row r="168" spans="1:16" x14ac:dyDescent="0.25">
      <c r="A168" s="32" t="s">
        <v>90</v>
      </c>
      <c r="B168" s="39"/>
      <c r="C168" s="40"/>
      <c r="D168" s="40"/>
      <c r="E168" s="46" t="s">
        <v>422</v>
      </c>
      <c r="F168" s="40"/>
      <c r="G168" s="40"/>
      <c r="H168" s="40"/>
      <c r="I168" s="40"/>
      <c r="J168" s="41"/>
    </row>
    <row r="169" spans="1:16" ht="285" x14ac:dyDescent="0.25">
      <c r="A169" s="32" t="s">
        <v>47</v>
      </c>
      <c r="B169" s="39"/>
      <c r="C169" s="40"/>
      <c r="D169" s="40"/>
      <c r="E169" s="34" t="s">
        <v>433</v>
      </c>
      <c r="F169" s="40"/>
      <c r="G169" s="40"/>
      <c r="H169" s="40"/>
      <c r="I169" s="40"/>
      <c r="J169" s="41"/>
    </row>
    <row r="170" spans="1:16" x14ac:dyDescent="0.25">
      <c r="A170" s="32" t="s">
        <v>40</v>
      </c>
      <c r="B170" s="32">
        <v>41</v>
      </c>
      <c r="C170" s="33" t="s">
        <v>434</v>
      </c>
      <c r="D170" s="32" t="s">
        <v>42</v>
      </c>
      <c r="E170" s="34" t="s">
        <v>435</v>
      </c>
      <c r="F170" s="35" t="s">
        <v>189</v>
      </c>
      <c r="G170" s="36">
        <v>2.8079999999999998</v>
      </c>
      <c r="H170" s="37">
        <v>0</v>
      </c>
      <c r="I170" s="37">
        <f>ROUND(G170*H170,P4)</f>
        <v>0</v>
      </c>
      <c r="J170" s="32"/>
      <c r="O170" s="38">
        <f>I170*0.21</f>
        <v>0</v>
      </c>
      <c r="P170">
        <v>3</v>
      </c>
    </row>
    <row r="171" spans="1:16" x14ac:dyDescent="0.25">
      <c r="A171" s="32" t="s">
        <v>45</v>
      </c>
      <c r="B171" s="39"/>
      <c r="C171" s="40"/>
      <c r="D171" s="40"/>
      <c r="E171" s="34" t="s">
        <v>436</v>
      </c>
      <c r="F171" s="40"/>
      <c r="G171" s="40"/>
      <c r="H171" s="40"/>
      <c r="I171" s="40"/>
      <c r="J171" s="41"/>
    </row>
    <row r="172" spans="1:16" x14ac:dyDescent="0.25">
      <c r="A172" s="32" t="s">
        <v>90</v>
      </c>
      <c r="B172" s="39"/>
      <c r="C172" s="40"/>
      <c r="D172" s="40"/>
      <c r="E172" s="46" t="s">
        <v>437</v>
      </c>
      <c r="F172" s="40"/>
      <c r="G172" s="40"/>
      <c r="H172" s="40"/>
      <c r="I172" s="40"/>
      <c r="J172" s="41"/>
    </row>
    <row r="173" spans="1:16" ht="285" x14ac:dyDescent="0.25">
      <c r="A173" s="32" t="s">
        <v>47</v>
      </c>
      <c r="B173" s="39"/>
      <c r="C173" s="40"/>
      <c r="D173" s="40"/>
      <c r="E173" s="34" t="s">
        <v>433</v>
      </c>
      <c r="F173" s="40"/>
      <c r="G173" s="40"/>
      <c r="H173" s="40"/>
      <c r="I173" s="40"/>
      <c r="J173" s="41"/>
    </row>
    <row r="174" spans="1:16" ht="30" x14ac:dyDescent="0.25">
      <c r="A174" s="32" t="s">
        <v>40</v>
      </c>
      <c r="B174" s="32">
        <v>42</v>
      </c>
      <c r="C174" s="33" t="s">
        <v>438</v>
      </c>
      <c r="D174" s="32" t="s">
        <v>42</v>
      </c>
      <c r="E174" s="34" t="s">
        <v>439</v>
      </c>
      <c r="F174" s="35" t="s">
        <v>189</v>
      </c>
      <c r="G174" s="36">
        <v>27.99</v>
      </c>
      <c r="H174" s="37">
        <v>0</v>
      </c>
      <c r="I174" s="37">
        <f>ROUND(G174*H174,P4)</f>
        <v>0</v>
      </c>
      <c r="J174" s="32"/>
      <c r="O174" s="38">
        <f>I174*0.21</f>
        <v>0</v>
      </c>
      <c r="P174">
        <v>3</v>
      </c>
    </row>
    <row r="175" spans="1:16" x14ac:dyDescent="0.25">
      <c r="A175" s="32" t="s">
        <v>45</v>
      </c>
      <c r="B175" s="39"/>
      <c r="C175" s="40"/>
      <c r="D175" s="40"/>
      <c r="E175" s="34" t="s">
        <v>440</v>
      </c>
      <c r="F175" s="40"/>
      <c r="G175" s="40"/>
      <c r="H175" s="40"/>
      <c r="I175" s="40"/>
      <c r="J175" s="41"/>
    </row>
    <row r="176" spans="1:16" x14ac:dyDescent="0.25">
      <c r="A176" s="32" t="s">
        <v>90</v>
      </c>
      <c r="B176" s="39"/>
      <c r="C176" s="40"/>
      <c r="D176" s="40"/>
      <c r="E176" s="46" t="s">
        <v>409</v>
      </c>
      <c r="F176" s="40"/>
      <c r="G176" s="40"/>
      <c r="H176" s="40"/>
      <c r="I176" s="40"/>
      <c r="J176" s="41"/>
    </row>
    <row r="177" spans="1:16" ht="300" x14ac:dyDescent="0.25">
      <c r="A177" s="32" t="s">
        <v>47</v>
      </c>
      <c r="B177" s="39"/>
      <c r="C177" s="40"/>
      <c r="D177" s="40"/>
      <c r="E177" s="34" t="s">
        <v>430</v>
      </c>
      <c r="F177" s="40"/>
      <c r="G177" s="40"/>
      <c r="H177" s="40"/>
      <c r="I177" s="40"/>
      <c r="J177" s="41"/>
    </row>
    <row r="178" spans="1:16" x14ac:dyDescent="0.25">
      <c r="A178" s="26" t="s">
        <v>37</v>
      </c>
      <c r="B178" s="27"/>
      <c r="C178" s="28" t="s">
        <v>301</v>
      </c>
      <c r="D178" s="29"/>
      <c r="E178" s="26" t="s">
        <v>302</v>
      </c>
      <c r="F178" s="29"/>
      <c r="G178" s="29"/>
      <c r="H178" s="29"/>
      <c r="I178" s="30">
        <f>SUMIFS(I179:I201,A179:A201,"P")</f>
        <v>0</v>
      </c>
      <c r="J178" s="31"/>
    </row>
    <row r="179" spans="1:16" ht="30" x14ac:dyDescent="0.25">
      <c r="A179" s="32" t="s">
        <v>40</v>
      </c>
      <c r="B179" s="32">
        <v>43</v>
      </c>
      <c r="C179" s="33" t="s">
        <v>441</v>
      </c>
      <c r="D179" s="32" t="s">
        <v>42</v>
      </c>
      <c r="E179" s="34" t="s">
        <v>442</v>
      </c>
      <c r="F179" s="35" t="s">
        <v>207</v>
      </c>
      <c r="G179" s="36">
        <v>19</v>
      </c>
      <c r="H179" s="37">
        <v>0</v>
      </c>
      <c r="I179" s="37">
        <f>ROUND(G179*H179,P4)</f>
        <v>0</v>
      </c>
      <c r="J179" s="32"/>
      <c r="O179" s="38">
        <f>I179*0.21</f>
        <v>0</v>
      </c>
      <c r="P179">
        <v>3</v>
      </c>
    </row>
    <row r="180" spans="1:16" ht="45" x14ac:dyDescent="0.25">
      <c r="A180" s="32" t="s">
        <v>45</v>
      </c>
      <c r="B180" s="39"/>
      <c r="C180" s="40"/>
      <c r="D180" s="40"/>
      <c r="E180" s="34" t="s">
        <v>443</v>
      </c>
      <c r="F180" s="40"/>
      <c r="G180" s="40"/>
      <c r="H180" s="40"/>
      <c r="I180" s="40"/>
      <c r="J180" s="41"/>
    </row>
    <row r="181" spans="1:16" x14ac:dyDescent="0.25">
      <c r="A181" s="32" t="s">
        <v>90</v>
      </c>
      <c r="B181" s="39"/>
      <c r="C181" s="40"/>
      <c r="D181" s="40"/>
      <c r="E181" s="46" t="s">
        <v>444</v>
      </c>
      <c r="F181" s="40"/>
      <c r="G181" s="40"/>
      <c r="H181" s="40"/>
      <c r="I181" s="40"/>
      <c r="J181" s="41"/>
    </row>
    <row r="182" spans="1:16" ht="105" x14ac:dyDescent="0.25">
      <c r="A182" s="32" t="s">
        <v>47</v>
      </c>
      <c r="B182" s="39"/>
      <c r="C182" s="40"/>
      <c r="D182" s="40"/>
      <c r="E182" s="34" t="s">
        <v>445</v>
      </c>
      <c r="F182" s="40"/>
      <c r="G182" s="40"/>
      <c r="H182" s="40"/>
      <c r="I182" s="40"/>
      <c r="J182" s="41"/>
    </row>
    <row r="183" spans="1:16" x14ac:dyDescent="0.25">
      <c r="A183" s="32" t="s">
        <v>40</v>
      </c>
      <c r="B183" s="32">
        <v>44</v>
      </c>
      <c r="C183" s="33" t="s">
        <v>446</v>
      </c>
      <c r="D183" s="32" t="s">
        <v>42</v>
      </c>
      <c r="E183" s="34" t="s">
        <v>447</v>
      </c>
      <c r="F183" s="35" t="s">
        <v>207</v>
      </c>
      <c r="G183" s="36">
        <v>19</v>
      </c>
      <c r="H183" s="37">
        <v>0</v>
      </c>
      <c r="I183" s="37">
        <f>ROUND(G183*H183,P4)</f>
        <v>0</v>
      </c>
      <c r="J183" s="32"/>
      <c r="O183" s="38">
        <f>I183*0.21</f>
        <v>0</v>
      </c>
      <c r="P183">
        <v>3</v>
      </c>
    </row>
    <row r="184" spans="1:16" x14ac:dyDescent="0.25">
      <c r="A184" s="32" t="s">
        <v>45</v>
      </c>
      <c r="B184" s="39"/>
      <c r="C184" s="40"/>
      <c r="D184" s="40"/>
      <c r="E184" s="34" t="s">
        <v>448</v>
      </c>
      <c r="F184" s="40"/>
      <c r="G184" s="40"/>
      <c r="H184" s="40"/>
      <c r="I184" s="40"/>
      <c r="J184" s="41"/>
    </row>
    <row r="185" spans="1:16" x14ac:dyDescent="0.25">
      <c r="A185" s="32" t="s">
        <v>90</v>
      </c>
      <c r="B185" s="39"/>
      <c r="C185" s="40"/>
      <c r="D185" s="40"/>
      <c r="E185" s="46" t="s">
        <v>444</v>
      </c>
      <c r="F185" s="40"/>
      <c r="G185" s="40"/>
      <c r="H185" s="40"/>
      <c r="I185" s="40"/>
      <c r="J185" s="41"/>
    </row>
    <row r="186" spans="1:16" ht="45" x14ac:dyDescent="0.25">
      <c r="A186" s="32" t="s">
        <v>47</v>
      </c>
      <c r="B186" s="39"/>
      <c r="C186" s="40"/>
      <c r="D186" s="40"/>
      <c r="E186" s="34" t="s">
        <v>306</v>
      </c>
      <c r="F186" s="40"/>
      <c r="G186" s="40"/>
      <c r="H186" s="40"/>
      <c r="I186" s="40"/>
      <c r="J186" s="41"/>
    </row>
    <row r="187" spans="1:16" ht="30" x14ac:dyDescent="0.25">
      <c r="A187" s="32" t="s">
        <v>40</v>
      </c>
      <c r="B187" s="32">
        <v>45</v>
      </c>
      <c r="C187" s="33" t="s">
        <v>449</v>
      </c>
      <c r="D187" s="32" t="s">
        <v>42</v>
      </c>
      <c r="E187" s="34" t="s">
        <v>450</v>
      </c>
      <c r="F187" s="35" t="s">
        <v>207</v>
      </c>
      <c r="G187" s="36">
        <v>22</v>
      </c>
      <c r="H187" s="37">
        <v>0</v>
      </c>
      <c r="I187" s="37">
        <f>ROUND(G187*H187,P4)</f>
        <v>0</v>
      </c>
      <c r="J187" s="32"/>
      <c r="O187" s="38">
        <f>I187*0.21</f>
        <v>0</v>
      </c>
      <c r="P187">
        <v>3</v>
      </c>
    </row>
    <row r="188" spans="1:16" x14ac:dyDescent="0.25">
      <c r="A188" s="32" t="s">
        <v>45</v>
      </c>
      <c r="B188" s="39"/>
      <c r="C188" s="40"/>
      <c r="D188" s="40"/>
      <c r="E188" s="42" t="s">
        <v>42</v>
      </c>
      <c r="F188" s="40"/>
      <c r="G188" s="40"/>
      <c r="H188" s="40"/>
      <c r="I188" s="40"/>
      <c r="J188" s="41"/>
    </row>
    <row r="189" spans="1:16" x14ac:dyDescent="0.25">
      <c r="A189" s="32" t="s">
        <v>90</v>
      </c>
      <c r="B189" s="39"/>
      <c r="C189" s="40"/>
      <c r="D189" s="40"/>
      <c r="E189" s="46" t="s">
        <v>451</v>
      </c>
      <c r="F189" s="40"/>
      <c r="G189" s="40"/>
      <c r="H189" s="40"/>
      <c r="I189" s="40"/>
      <c r="J189" s="41"/>
    </row>
    <row r="190" spans="1:16" ht="135" x14ac:dyDescent="0.25">
      <c r="A190" s="32" t="s">
        <v>47</v>
      </c>
      <c r="B190" s="39"/>
      <c r="C190" s="40"/>
      <c r="D190" s="40"/>
      <c r="E190" s="34" t="s">
        <v>452</v>
      </c>
      <c r="F190" s="40"/>
      <c r="G190" s="40"/>
      <c r="H190" s="40"/>
      <c r="I190" s="40"/>
      <c r="J190" s="41"/>
    </row>
    <row r="191" spans="1:16" x14ac:dyDescent="0.25">
      <c r="A191" s="32" t="s">
        <v>40</v>
      </c>
      <c r="B191" s="32">
        <v>46</v>
      </c>
      <c r="C191" s="33" t="s">
        <v>315</v>
      </c>
      <c r="D191" s="32" t="s">
        <v>42</v>
      </c>
      <c r="E191" s="34" t="s">
        <v>316</v>
      </c>
      <c r="F191" s="35" t="s">
        <v>207</v>
      </c>
      <c r="G191" s="36">
        <v>11.46</v>
      </c>
      <c r="H191" s="37">
        <v>0</v>
      </c>
      <c r="I191" s="37">
        <f>ROUND(G191*H191,P4)</f>
        <v>0</v>
      </c>
      <c r="J191" s="32"/>
      <c r="O191" s="38">
        <f>I191*0.21</f>
        <v>0</v>
      </c>
      <c r="P191">
        <v>3</v>
      </c>
    </row>
    <row r="192" spans="1:16" x14ac:dyDescent="0.25">
      <c r="A192" s="32" t="s">
        <v>45</v>
      </c>
      <c r="B192" s="39"/>
      <c r="C192" s="40"/>
      <c r="D192" s="40"/>
      <c r="E192" s="42" t="s">
        <v>42</v>
      </c>
      <c r="F192" s="40"/>
      <c r="G192" s="40"/>
      <c r="H192" s="40"/>
      <c r="I192" s="40"/>
      <c r="J192" s="41"/>
    </row>
    <row r="193" spans="1:16" x14ac:dyDescent="0.25">
      <c r="A193" s="32" t="s">
        <v>90</v>
      </c>
      <c r="B193" s="39"/>
      <c r="C193" s="40"/>
      <c r="D193" s="40"/>
      <c r="E193" s="46" t="s">
        <v>453</v>
      </c>
      <c r="F193" s="40"/>
      <c r="G193" s="40"/>
      <c r="H193" s="40"/>
      <c r="I193" s="40"/>
      <c r="J193" s="41"/>
    </row>
    <row r="194" spans="1:16" ht="30" x14ac:dyDescent="0.25">
      <c r="A194" s="32" t="s">
        <v>47</v>
      </c>
      <c r="B194" s="39"/>
      <c r="C194" s="40"/>
      <c r="D194" s="40"/>
      <c r="E194" s="34" t="s">
        <v>317</v>
      </c>
      <c r="F194" s="40"/>
      <c r="G194" s="40"/>
      <c r="H194" s="40"/>
      <c r="I194" s="40"/>
      <c r="J194" s="41"/>
    </row>
    <row r="195" spans="1:16" x14ac:dyDescent="0.25">
      <c r="A195" s="32" t="s">
        <v>40</v>
      </c>
      <c r="B195" s="32">
        <v>47</v>
      </c>
      <c r="C195" s="33" t="s">
        <v>454</v>
      </c>
      <c r="D195" s="32" t="s">
        <v>42</v>
      </c>
      <c r="E195" s="34" t="s">
        <v>455</v>
      </c>
      <c r="F195" s="35" t="s">
        <v>189</v>
      </c>
      <c r="G195" s="36">
        <v>27.99</v>
      </c>
      <c r="H195" s="37">
        <v>0</v>
      </c>
      <c r="I195" s="37">
        <f>ROUND(G195*H195,P4)</f>
        <v>0</v>
      </c>
      <c r="J195" s="32"/>
      <c r="O195" s="38">
        <f>I195*0.21</f>
        <v>0</v>
      </c>
      <c r="P195">
        <v>3</v>
      </c>
    </row>
    <row r="196" spans="1:16" x14ac:dyDescent="0.25">
      <c r="A196" s="32" t="s">
        <v>45</v>
      </c>
      <c r="B196" s="39"/>
      <c r="C196" s="40"/>
      <c r="D196" s="40"/>
      <c r="E196" s="42" t="s">
        <v>42</v>
      </c>
      <c r="F196" s="40"/>
      <c r="G196" s="40"/>
      <c r="H196" s="40"/>
      <c r="I196" s="40"/>
      <c r="J196" s="41"/>
    </row>
    <row r="197" spans="1:16" ht="30" x14ac:dyDescent="0.25">
      <c r="A197" s="32" t="s">
        <v>47</v>
      </c>
      <c r="B197" s="39"/>
      <c r="C197" s="40"/>
      <c r="D197" s="40"/>
      <c r="E197" s="34" t="s">
        <v>456</v>
      </c>
      <c r="F197" s="40"/>
      <c r="G197" s="40"/>
      <c r="H197" s="40"/>
      <c r="I197" s="40"/>
      <c r="J197" s="41"/>
    </row>
    <row r="198" spans="1:16" x14ac:dyDescent="0.25">
      <c r="A198" s="32" t="s">
        <v>40</v>
      </c>
      <c r="B198" s="32">
        <v>48</v>
      </c>
      <c r="C198" s="33" t="s">
        <v>457</v>
      </c>
      <c r="D198" s="32" t="s">
        <v>42</v>
      </c>
      <c r="E198" s="34" t="s">
        <v>458</v>
      </c>
      <c r="F198" s="35" t="s">
        <v>88</v>
      </c>
      <c r="G198" s="36">
        <v>9.5</v>
      </c>
      <c r="H198" s="37">
        <v>0</v>
      </c>
      <c r="I198" s="37">
        <f>ROUND(G198*H198,P4)</f>
        <v>0</v>
      </c>
      <c r="J198" s="32"/>
      <c r="O198" s="38">
        <f>I198*0.21</f>
        <v>0</v>
      </c>
      <c r="P198">
        <v>3</v>
      </c>
    </row>
    <row r="199" spans="1:16" x14ac:dyDescent="0.25">
      <c r="A199" s="32" t="s">
        <v>45</v>
      </c>
      <c r="B199" s="39"/>
      <c r="C199" s="40"/>
      <c r="D199" s="40"/>
      <c r="E199" s="42" t="s">
        <v>42</v>
      </c>
      <c r="F199" s="40"/>
      <c r="G199" s="40"/>
      <c r="H199" s="40"/>
      <c r="I199" s="40"/>
      <c r="J199" s="41"/>
    </row>
    <row r="200" spans="1:16" x14ac:dyDescent="0.25">
      <c r="A200" s="32" t="s">
        <v>90</v>
      </c>
      <c r="B200" s="39"/>
      <c r="C200" s="40"/>
      <c r="D200" s="40"/>
      <c r="E200" s="46" t="s">
        <v>459</v>
      </c>
      <c r="F200" s="40"/>
      <c r="G200" s="40"/>
      <c r="H200" s="40"/>
      <c r="I200" s="40"/>
      <c r="J200" s="41"/>
    </row>
    <row r="201" spans="1:16" ht="150" x14ac:dyDescent="0.25">
      <c r="A201" s="32" t="s">
        <v>47</v>
      </c>
      <c r="B201" s="43"/>
      <c r="C201" s="44"/>
      <c r="D201" s="44"/>
      <c r="E201" s="34" t="s">
        <v>460</v>
      </c>
      <c r="F201" s="44"/>
      <c r="G201" s="44"/>
      <c r="H201" s="44"/>
      <c r="I201" s="44"/>
      <c r="J201" s="45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SO 001</vt:lpstr>
      <vt:lpstr>SO 101</vt:lpstr>
      <vt:lpstr>SO 101.1</vt:lpstr>
      <vt:lpstr>SO 201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Budař Rostislav</dc:creator>
  <cp:lastModifiedBy>Janoušková Alena</cp:lastModifiedBy>
  <dcterms:created xsi:type="dcterms:W3CDTF">2025-01-23T14:39:42Z</dcterms:created>
  <dcterms:modified xsi:type="dcterms:W3CDTF">2025-02-26T07:29:06Z</dcterms:modified>
</cp:coreProperties>
</file>